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tabRatio="885" activeTab="9"/>
  </bookViews>
  <sheets>
    <sheet name="Koptāme" sheetId="1" r:id="rId1"/>
    <sheet name="Kopsavilkums" sheetId="2" r:id="rId2"/>
    <sheet name="BP 1.KĀRTA" sheetId="3" r:id="rId3"/>
    <sheet name="BP 2.KĀRTA" sheetId="4" r:id="rId4"/>
    <sheet name="BP 3.KĀRTA" sheetId="5" r:id="rId5"/>
    <sheet name="BP 4. KĀRTA" sheetId="6" r:id="rId6"/>
    <sheet name="FAS001" sheetId="7" r:id="rId7"/>
    <sheet name="FAS002" sheetId="8" r:id="rId8"/>
    <sheet name="FAS005" sheetId="9" r:id="rId9"/>
    <sheet name="SAT" sheetId="10" r:id="rId10"/>
  </sheets>
  <definedNames>
    <definedName name="_xlnm._FilterDatabase" localSheetId="7" hidden="1">'FAS002'!$I$1:$I$130</definedName>
    <definedName name="Excel_BuiltIn__FilterDatabase" localSheetId="5">'BP 4. KĀRTA'!$A$119:$P$124</definedName>
    <definedName name="Excel_BuiltIn__FilterDatabase" localSheetId="6">'FAS001'!$A$163:$P$168</definedName>
    <definedName name="Excel_BuiltIn__FilterDatabase" localSheetId="7">'FAS002'!$A$121:$P$126</definedName>
    <definedName name="Excel_BuiltIn__FilterDatabase" localSheetId="8">'FAS005'!$A$112:$P$117</definedName>
    <definedName name="Excel_BuiltIn__FilterDatabase" localSheetId="9">'SAT'!$A$123:$P$128</definedName>
    <definedName name="Excel_BuiltIn__FilterDatabase">#REF!</definedName>
    <definedName name="_xlnm.Print_Area" localSheetId="2">'BP 1.KĀRTA'!$A$1:$P$509</definedName>
    <definedName name="_xlnm.Print_Area" localSheetId="3">'BP 2.KĀRTA'!$A$1:$P$347</definedName>
    <definedName name="_xlnm.Print_Area" localSheetId="4">'BP 3.KĀRTA'!$A$1:$P$298</definedName>
    <definedName name="_xlnm.Print_Area" localSheetId="5">'BP 4. KĀRTA'!$A$1:$P$96</definedName>
    <definedName name="_xlnm.Print_Area" localSheetId="6">'FAS001'!$A$1:$P$168</definedName>
    <definedName name="_xlnm.Print_Area" localSheetId="7">'FAS002'!$A$1:$P$85</definedName>
    <definedName name="_xlnm.Print_Area" localSheetId="8">'FAS005'!$A$1:$P$92</definedName>
    <definedName name="_xlnm.Print_Area" localSheetId="1">'Kopsavilkums'!$A$1:$I$37</definedName>
    <definedName name="_xlnm.Print_Area" localSheetId="0">'Koptāme'!$A$1:$D$28</definedName>
    <definedName name="_xlnm.Print_Area" localSheetId="9">'SAT'!$A$1:$P$103</definedName>
    <definedName name="_xlnm.Print_Titles" localSheetId="2">'BP 1.KĀRTA'!$10:$11</definedName>
    <definedName name="_xlnm.Print_Titles" localSheetId="3">'BP 2.KĀRTA'!$10:$11</definedName>
    <definedName name="_xlnm.Print_Titles" localSheetId="5">'BP 4. KĀRTA'!$10:$11</definedName>
    <definedName name="_xlnm.Print_Titles" localSheetId="6">'FAS001'!$10:$11</definedName>
    <definedName name="_xlnm.Print_Titles" localSheetId="7">'FAS002'!$10:$11</definedName>
    <definedName name="_xlnm.Print_Titles" localSheetId="8">'FAS005'!$10:$11</definedName>
    <definedName name="_xlnm.Print_Titles" localSheetId="9">'SAT'!$10:$11</definedName>
  </definedNames>
  <calcPr fullCalcOnLoad="1" fullPrecision="0"/>
</workbook>
</file>

<file path=xl/sharedStrings.xml><?xml version="1.0" encoding="utf-8"?>
<sst xmlns="http://schemas.openxmlformats.org/spreadsheetml/2006/main" count="4396" uniqueCount="1305">
  <si>
    <t>m2</t>
  </si>
  <si>
    <t>m3</t>
  </si>
  <si>
    <t>m</t>
  </si>
  <si>
    <t>kompl.</t>
  </si>
  <si>
    <t>Nr.p.k.</t>
  </si>
  <si>
    <t>Vienības izmaksas, EUR</t>
  </si>
  <si>
    <t>Kopā uz visu apjomu, EUR</t>
  </si>
  <si>
    <t>KOPĀ:</t>
  </si>
  <si>
    <t>Virsizdevumi</t>
  </si>
  <si>
    <t>Peļņa</t>
  </si>
  <si>
    <t>līg.c.</t>
  </si>
  <si>
    <t>Fasādes darbi</t>
  </si>
  <si>
    <t>Par kopējo summu, EUR</t>
  </si>
  <si>
    <t>Kopējā darbietilpība, c/h</t>
  </si>
  <si>
    <t>Darb-
ietilpība
 (c/h)</t>
  </si>
  <si>
    <t>maiss</t>
  </si>
  <si>
    <t>Būvlaukuma izmaksas</t>
  </si>
  <si>
    <t>Labiekārtošanas darbi</t>
  </si>
  <si>
    <t>(pasūtītāja paraksts un tā atšifrējums)</t>
  </si>
  <si>
    <t>Z.v.</t>
  </si>
  <si>
    <t>1-1</t>
  </si>
  <si>
    <t>1-2</t>
  </si>
  <si>
    <t>1-3</t>
  </si>
  <si>
    <t>1-4</t>
  </si>
  <si>
    <t>1-5</t>
  </si>
  <si>
    <t>1-6</t>
  </si>
  <si>
    <t>1-7</t>
  </si>
  <si>
    <t>Sastādīja</t>
  </si>
  <si>
    <t>(paraksts un tā atšifrējums, datums)</t>
  </si>
  <si>
    <t>Tāmes izmaksa</t>
  </si>
  <si>
    <t>euro</t>
  </si>
  <si>
    <t xml:space="preserve">Tāme sastādīta :  </t>
  </si>
  <si>
    <t>Elektromontāžas darbi</t>
  </si>
  <si>
    <t>Objekta adrese: Krišjāņa Valdemāra iela 31, Rīga</t>
  </si>
  <si>
    <t>Štrobēšana sienās instalācijas kabeļiem</t>
  </si>
  <si>
    <t>gab.</t>
  </si>
  <si>
    <t>Montāžas materiāli</t>
  </si>
  <si>
    <t>caurule gofrēta Ø20mm,</t>
  </si>
  <si>
    <t>Kabeļu izstrādājumi</t>
  </si>
  <si>
    <t>Maks.strāvas aut.slēdzis 1f Inom=16A;~230V</t>
  </si>
  <si>
    <t>Esošā sadalne ASS-0.1 (Lit.001)</t>
  </si>
  <si>
    <t>Kabelis ar vara dzīslām 1kV: 3x2,5mm2</t>
  </si>
  <si>
    <t>t.m.</t>
  </si>
  <si>
    <t>Esošo komunikāciju pagaidu balstījuma izveide tranšejā</t>
  </si>
  <si>
    <t>Būvgružu utilizācija</t>
  </si>
  <si>
    <t>Darba zonas norobežošana iekšpagalmā ar inventāržogu, brīdinājuma zīmju uzstādīšana</t>
  </si>
  <si>
    <t>Pagaidu konteneru uzstādīšana, noma (tualete, strādnieku vagoniņi, ofisa vagoniņš, noliktava materiāliem, medpunkts)</t>
  </si>
  <si>
    <t>Aizsargvairogs virs caurbrauktuves</t>
  </si>
  <si>
    <t>Fasāžu un siltināšanas darbi</t>
  </si>
  <si>
    <t>Esošie fasādes kabeļi, atstājami zem siltinājuma,(to izvadi no siltinājuma hermetiski noslēdzami, no sienas pa gaisu prom aizvadīšanas vietās fiksējami ar kabeļu kronšteiniem)</t>
  </si>
  <si>
    <t xml:space="preserve">Demontējamās/izveidojamās ārējas skārda palodzes (dziļuma virzienā=100mm) </t>
  </si>
  <si>
    <t xml:space="preserve">Demontējamās/izveidojamās ārējas skārda palodzes (dziļuma virzienā=170mm)  </t>
  </si>
  <si>
    <t xml:space="preserve">Demontējamās/izveidojamās ārējas skārda palodzes (dziļuma virzienā=190mm) </t>
  </si>
  <si>
    <t>Demontējamās/izveidojamās ārējas skārda palodzes (dziļuma virzienā=280mm)</t>
  </si>
  <si>
    <t>Skārds salaidumam ar balkus ēku 320x0,7mm Skat. AR-16</t>
  </si>
  <si>
    <t>t.m</t>
  </si>
  <si>
    <t>Esošo fasāžu lokālu virsmu apstrāde ar bioloģiskās aizsardzības līdzekli</t>
  </si>
  <si>
    <t>Bojātā, ar pamatni vāji saistītā apmetuma demontāža un montāža vietā (vienmērīgas siltinājuma pamatnes izveidei).</t>
  </si>
  <si>
    <t>Ventilācijas ailes aizdare ar Paroc Classic</t>
  </si>
  <si>
    <t>Fasādes krāsošana  NCS S 4502-Y tonī (skat. krāsu pasi)</t>
  </si>
  <si>
    <t>Fasādes krāsošana  NCS S 2502-R tonī (skat. krāsu pasi)</t>
  </si>
  <si>
    <t>Fasādes krāsošana  0159 HBW 76 tonī (skat. krāsu pasi)</t>
  </si>
  <si>
    <t>Fasādes krāsošana NCS S6500-N tonī (skat. krāsu pasi)</t>
  </si>
  <si>
    <t>Esošā valcprofila demontāža, jauna valcprofila seguma montāža vietā</t>
  </si>
  <si>
    <t>Nomaināmais jumta segums Monterrey Ruukki 50 plus RR32 ēkas trīs stāvu apjomam</t>
  </si>
  <si>
    <t xml:space="preserve">Papidlu fasādes apmetuma armējums 2metrus joslā no cilvēkiem peejamās staigājamās virsmas </t>
  </si>
  <si>
    <t>Ventilācijas restes nomaiņa 580x580mm</t>
  </si>
  <si>
    <t>Ventilācijas restes nomaiņa 250x250mm uz jaunu ar ugunsdrošības vārstu EI60</t>
  </si>
  <si>
    <t>Ventilācijas restes nomaiņa ∅350mm</t>
  </si>
  <si>
    <t>Ārējā stura profils Sakret Mat  D/20</t>
  </si>
  <si>
    <t>Iekšējā stūra šuvju izplešanās profils SAKRET MAT D/13</t>
  </si>
  <si>
    <t>Deformācijas šuve ar nobeiguma/ turpinājuma profilu ALB-EST-10-25, PE auklu šuvju blīvēšanai un PU hermētiķi</t>
  </si>
  <si>
    <t>Cokola profils</t>
  </si>
  <si>
    <t>Stūra profils ar lāseni SAKRET MAT D/29,2</t>
  </si>
  <si>
    <t>Palodzes profils Sakret Mat D/08 (skarda jumtiņiem)</t>
  </si>
  <si>
    <t>Bruģa demontāža pamatu sitlināšanas zonā/ montāža atpakaļ pēc siltināšanas, izveidojot zem  bruģējuma šķembu un  sikšķembu bruģa pamatklāju (skat. lapu AR-18)</t>
  </si>
  <si>
    <t>Pamatu atrakšana pa ēkas perimetru/ grants iestrāde, vietā pēc siltināšanas darbu veikšanas</t>
  </si>
  <si>
    <t>Aizsargvairogu uzstādīšana tranšejas sienām</t>
  </si>
  <si>
    <t>LK cauruļu un 2gūliju demontāža tranšejas zonā/ montāža atpakaļ pēc siltināšanas darbu veikšanas</t>
  </si>
  <si>
    <t>Pagaidu tilta izveide virs elektrokabeļu sakopojuma (skat. lapu AR-21)</t>
  </si>
  <si>
    <t xml:space="preserve"> Siltināšana ar  Rockwool Frontrock Max E 80mm </t>
  </si>
  <si>
    <t xml:space="preserve">Siltināšana ar Rockwool Monrock Pro 200mm </t>
  </si>
  <si>
    <t xml:space="preserve">Siltināšana ar  Rockwool Roofrock 30E 150mm </t>
  </si>
  <si>
    <t xml:space="preserve">Bitumena ruļļu materiāla iestrāde </t>
  </si>
  <si>
    <t xml:space="preserve">Skārda uzstādīšana 410 x0.7mm </t>
  </si>
  <si>
    <t xml:space="preserve"> </t>
  </si>
  <si>
    <t>Stiegrojuma Ø6mm  montāža</t>
  </si>
  <si>
    <t>t</t>
  </si>
  <si>
    <t>Betona C-20/25 iestrāde</t>
  </si>
  <si>
    <t>Šķembu (fr. 0-45mm) iestrāde</t>
  </si>
  <si>
    <t>Smilts iestrāde</t>
  </si>
  <si>
    <t>Āra trapa ar čuguna resti DN 100 uzstādīšana</t>
  </si>
  <si>
    <t>Esošā margu krāsojuma attīrīšana</t>
  </si>
  <si>
    <t xml:space="preserve">Esošo margu krāsošana divās kārtās </t>
  </si>
  <si>
    <t>Betona virsmas attīrišana apmetamajām virsmām (Gaismas šahtai)</t>
  </si>
  <si>
    <t xml:space="preserve">Cementa, kaļķa apmetuma izveide (piem. Sakret SLP+, apmēram 2cm biezumā, 25kg maiss)  </t>
  </si>
  <si>
    <t>Armēšanas stiklšķiedras sieta iestrāde (1.0x10m)</t>
  </si>
  <si>
    <t>Betona seguma demontāža</t>
  </si>
  <si>
    <t>Materiālu specifikācija logu stiprinājumiem un apdarei</t>
  </si>
  <si>
    <t>Loga balsta konsole JB-DK50/10-AW75/HVW30 L=253x2.5mm</t>
  </si>
  <si>
    <t>Loga balsta konsole JB-DK50/10-AW75/HVP30 L=253x2.5mm</t>
  </si>
  <si>
    <t>Sakabes skrūve SPC4/63-5,5x75 ar dībeli logu balsta konsolēm</t>
  </si>
  <si>
    <t>Skrūve savienojumam par PVC logu VAP/34-D13/T30-P6x40-GS</t>
  </si>
  <si>
    <t>Starpsienu ģipškartona  pieaudzējumi nomaināmo logu ailu zonā</t>
  </si>
  <si>
    <t>Ģipškartona apdare visām proj logu un durvju iekšējām ailsānām</t>
  </si>
  <si>
    <t>Nomaināmo logu iekšējo palodžu L=625mm(dziļuma virzienā) kopējais garums</t>
  </si>
  <si>
    <t>Palodzes montāžas profila uzstādīšana Sakret Mat D/08</t>
  </si>
  <si>
    <t>Stūra profila ar lāseni uzstādīšana Sakret Mat D29,2</t>
  </si>
  <si>
    <t>Stūra stirpinājuma profila uzstādīšana Sakret Mat D/20</t>
  </si>
  <si>
    <t>Loga pielaiduma profila uzstādīšana Sakret Mat A/10</t>
  </si>
  <si>
    <t>Iekšējo palodžu (atstājamiem logiem) L=300mm(dziļuma virzienā) kopējais garums</t>
  </si>
  <si>
    <t>EJOT Trawik-Set F 180-M ar papildelementiem logu restu balstīšanai</t>
  </si>
  <si>
    <t>Logu esošo metāla restu iznešana ārpus sitināmās plaknes un plakandzelžu piemetināšana tām</t>
  </si>
  <si>
    <t>Logu esošo metāla restu tīrīšana ar smilšu strūklu, plakandzelžu piemetināšana, gruntēšana 2 kārtās un pretkorozijas krāsojuma izveide (fasādes krāsā)</t>
  </si>
  <si>
    <t>Jumta darbi</t>
  </si>
  <si>
    <t xml:space="preserve">Nomaināmais jumta segums Monterrey Ruukki 50 plus RR32 ēkas trīs stāvu apjomam </t>
  </si>
  <si>
    <t>Nomaināmo un papildus uzstādāmo jumta skārda papildelementu  kopplatība ( Ruukki 50 plus RR32) trīs stāvu ēkas apjomam un 7. stāva jumtam</t>
  </si>
  <si>
    <t>Jumta papildelements pieslēgumam sienā (platuma virzienā 330mm) trīs stāvu ēkas apjomam</t>
  </si>
  <si>
    <t>Siltināmā parapeta nosegelements (platuma virzienā  1110mm ar mitrumizturīgu OSB plāksni 750x22mm zem tā) trīs stāvu ēkas apjomam</t>
  </si>
  <si>
    <t>Siltināmā parapeta nosegelements (platuma virzienā 850mm, atsevišķās vietās 730 līdz 1100mm (skat. plānu) ar mitrumizturīgu OSB plāksni 530x22mm zem tā ) 7. stāva jumtamSkat. AR-14</t>
  </si>
  <si>
    <t xml:space="preserve">t.m. </t>
  </si>
  <si>
    <t>Nosegelements pa jumta perimetru 1.stāva jumtam 410x0,7mm Skat. AR-16</t>
  </si>
  <si>
    <t>Nosegelements 1.stāva vējtvera apjoma jumtam 150x0,7mm Skat. AR-20</t>
  </si>
  <si>
    <t>Ārējā stūra nosegelements 3.stāvu apjoma jumtam 350x0,7mm</t>
  </si>
  <si>
    <t>Apdarāmais laukums ar Bitumena ruļļu materiāla segumu 1. stāva siltināmajām jumta plaknēm un gar ēkas 7. stāva jumta parapeta proj. sitlinājumu.</t>
  </si>
  <si>
    <t xml:space="preserve">Siltumizolācijas un impregnēta koka karkasa  iestrāde zem nomaināmā valcprofila seguma 3 stāvu apjomam (skat. AR-10, pie ass Nr.3) </t>
  </si>
  <si>
    <t>Jumta teknes ∅125 Ruukki pieskaņota jumta materiālam (teknes āķa balstīšanai siltumizolācijas slānī paredzēt impregnētus koka distancerus)</t>
  </si>
  <si>
    <t>Lietus notekcaurules ∅87 Ruukki pieskaņota jumta materiālam</t>
  </si>
  <si>
    <t>Atkritumu konteineru nojumes jumta apakšas plastmasas dēļu apšuvuma demontāža un minerīta apdares uzstādīšana vietā (pelēkas krāsas Cembrit Multi Force)</t>
  </si>
  <si>
    <t>Kronšteinu izveide  siltināmajā 7.stāva jumta parapetā esošajām atsaitēm (skat. AR-14)</t>
  </si>
  <si>
    <t>Gaisvadu kabeļu balsta demontāža ar tā atsaitēm un piekarkabeļiem (2gab. piekarkabeļi, katra garums 40m)</t>
  </si>
  <si>
    <t>7.stāva jumta parapeta siltināšana</t>
  </si>
  <si>
    <t xml:space="preserve">Skarda uzstādīšana 850(atsevišķās vietās līdz 1100mm) x0,7mm </t>
  </si>
  <si>
    <t xml:space="preserve">Skarda uzstādīšana 320x0,7mm </t>
  </si>
  <si>
    <t xml:space="preserve">Mitrumizturīgu OSB plākšņu uzstādīšana </t>
  </si>
  <si>
    <t>Bitumena ruļļu materiāla uzstādīšana gar  parapeta sitlinājumu</t>
  </si>
  <si>
    <t xml:space="preserve">Siltumizolācijas plākšņu Rockwool Roofrock 80 30mm uzstādīšana  </t>
  </si>
  <si>
    <t xml:space="preserve">Siltumizolācijas plākšņu Rockwool Monrock Pro 180mm uzstādīšana </t>
  </si>
  <si>
    <t>Stiprinājuma elementi</t>
  </si>
  <si>
    <t xml:space="preserve">kompl.
</t>
  </si>
  <si>
    <t>Esošā bitumena ruļļu materiāla atsegšana, apmēram, 0,5m attāluma gar jumta parapetu</t>
  </si>
  <si>
    <t xml:space="preserve">1.stāva vējtvera jumta un tā dzegas siltināšana  </t>
  </si>
  <si>
    <t>Rockwool Frontrock max E  100mm</t>
  </si>
  <si>
    <t>Koka konstrukcijas izveide  jumtam (50x200 dēļi)</t>
  </si>
  <si>
    <t>Koka konstrukcijas izveide  jumtam 50x150 dēļi</t>
  </si>
  <si>
    <t>Skārda lāsenis 150x0,7mm</t>
  </si>
  <si>
    <t>Videokameras iekārtas stiprinājums</t>
  </si>
  <si>
    <t xml:space="preserve">Siltumizolācijas stiprinājums "Ejot" Dart </t>
  </si>
  <si>
    <t>Komunikāciju aizsardzības pasākumi</t>
  </si>
  <si>
    <t>Dalīto aizsargcauruļu (∅110) uzstādīšana esošajiem zemsprieguma elektrokabeļiem 450N</t>
  </si>
  <si>
    <t>Aizsargcauruļu (∅160) uzstādīšana esošajiem vidsprieguma elektrokabeļiem 450N</t>
  </si>
  <si>
    <t>Rupjas smilts iestrāde ap proj. aizsargcaurulēm</t>
  </si>
  <si>
    <t>Fasādes  virszemes daļas attīrīšana, gruntēšana</t>
  </si>
  <si>
    <t>Fasāžu siltināšana ar akmens vati 180mm ROCKWOOL Frontrock MAX E, armēšana ar stiklšķiedras sietu, apdare ar dekoratīvo apmetumu</t>
  </si>
  <si>
    <t>Fasāžu siltināšana ar akmens vati  Frontrock S 50mm, armēšana ar stiklšķiedras sietu, apdare ar dekoratīvo apmetumu</t>
  </si>
  <si>
    <t>Pamatu un cokola siltināšana ar ekstrudētu polistirolu  170mm (piemēram, DOW STYROFOAM 300 SL-A-N ), armēšana ar stiklšķiedras sietu, dekoratīvais apmetums</t>
  </si>
  <si>
    <t>PE caurule DN100 ar veidgabaliem</t>
  </si>
  <si>
    <t>Gaismas šahtas izbūve</t>
  </si>
  <si>
    <t>Gaisa kondicionēšanas iekārtu montāža</t>
  </si>
  <si>
    <t>Bruģa seguma izveide (Seguma tips I)</t>
  </si>
  <si>
    <t>betona C12 /15 pamats apmalei</t>
  </si>
  <si>
    <t>Kanāls ar čuguna resti (kenadrain DR102DF)un smilšu ķērāju (PS100V)</t>
  </si>
  <si>
    <t>Apbetonējums  C12 /15  pamatnes izveidei kanālam</t>
  </si>
  <si>
    <t>Lietus kanalizācijas caurules SN8  D100 iestrāde no kanāla līdz akai</t>
  </si>
  <si>
    <t>Pieslēgums pie esošās akas paredzot aizsargčalu caurules ∅100 iebūvei akas sienā</t>
  </si>
  <si>
    <t>Gūlija 200x200 ar gružu grozu un čuguna režģi slodzes klase M125</t>
  </si>
  <si>
    <t xml:space="preserve">Esošo vājstrāvas piekarkabeļu pārmontēšana aizsargcaurulē 750N zem bruģa seguma 0,7m dziļumā uz lit005 ēku </t>
  </si>
  <si>
    <t>Esošā bruģa seguma ar tā pamatslāni demontāža līdz 27 cm dziļumam, ieskaitot būvgružu utilizāciju</t>
  </si>
  <si>
    <t>Betona apmale BR100.20.08</t>
  </si>
  <si>
    <t>Betona apmales izbūve</t>
  </si>
  <si>
    <t>Lokālā tāme Nr. 1-1</t>
  </si>
  <si>
    <t>Kopsavilkums Nr. 1</t>
  </si>
  <si>
    <t>sist.</t>
  </si>
  <si>
    <r>
      <t xml:space="preserve">Tas pats, </t>
    </r>
    <r>
      <rPr>
        <sz val="9"/>
        <color indexed="8"/>
        <rFont val="Arial"/>
        <family val="2"/>
      </rPr>
      <t>Ø15</t>
    </r>
  </si>
  <si>
    <t>5. Darbu apjomi</t>
  </si>
  <si>
    <t>k-ts</t>
  </si>
  <si>
    <r>
      <t xml:space="preserve">Ūdens-gāzes vada caurules, melnās </t>
    </r>
    <r>
      <rPr>
        <sz val="9"/>
        <color indexed="8"/>
        <rFont val="Arial"/>
        <family val="2"/>
      </rPr>
      <t>Ø15</t>
    </r>
  </si>
  <si>
    <r>
      <t xml:space="preserve">Ūdens-gāzes vada caurules, melnās </t>
    </r>
    <r>
      <rPr>
        <sz val="9"/>
        <color indexed="8"/>
        <rFont val="Arial"/>
        <family val="2"/>
      </rPr>
      <t>Ø20</t>
    </r>
  </si>
  <si>
    <r>
      <t xml:space="preserve">Ūdens-gāzes vada caurules, melnās </t>
    </r>
    <r>
      <rPr>
        <sz val="9"/>
        <color indexed="8"/>
        <rFont val="Arial"/>
        <family val="2"/>
      </rPr>
      <t>Ø25</t>
    </r>
  </si>
  <si>
    <t>3. Caurules</t>
  </si>
  <si>
    <t>"Danfoss" RA-N15 Termo regulējošais vārsts, taisnais, DN15</t>
  </si>
  <si>
    <t>2</t>
  </si>
  <si>
    <r>
      <t>"Naval" Lodveida noslēgventilis Pn=10,0 kg/cm</t>
    </r>
    <r>
      <rPr>
        <sz val="9"/>
        <color indexed="8"/>
        <rFont val="Arial"/>
        <family val="2"/>
      </rPr>
      <t>² iemetin. Dn 25</t>
    </r>
  </si>
  <si>
    <t>2. Noslēdzošā un regulējošā armatūra</t>
  </si>
  <si>
    <t>1. Radiātori</t>
  </si>
  <si>
    <t>Tas pats, sienā 2 ķieģeļu biezumā</t>
  </si>
  <si>
    <t>m²</t>
  </si>
  <si>
    <t>Cauruļvadu pārklāšana ar pretkorozijas izolāciju</t>
  </si>
  <si>
    <r>
      <t xml:space="preserve">Tas pats, </t>
    </r>
    <r>
      <rPr>
        <sz val="9"/>
        <color indexed="8"/>
        <rFont val="Arial"/>
        <family val="2"/>
      </rPr>
      <t>Ø20</t>
    </r>
  </si>
  <si>
    <r>
      <t xml:space="preserve">Tas pats, </t>
    </r>
    <r>
      <rPr>
        <sz val="9"/>
        <color indexed="8"/>
        <rFont val="Arial"/>
        <family val="2"/>
      </rPr>
      <t>Ø25</t>
    </r>
  </si>
  <si>
    <t>6. Darbu apjomi</t>
  </si>
  <si>
    <t>kg</t>
  </si>
  <si>
    <t>Cauruļvadu krāsa BT-177</t>
  </si>
  <si>
    <t>Cauruļvadu grunts GF-021</t>
  </si>
  <si>
    <t>Tas pats, šķērsojot sienu 2 ķieģeļu biezumā</t>
  </si>
  <si>
    <t>Palīgmateriāli</t>
  </si>
  <si>
    <t>Armēta alumīnija folija līmlenta 20,0m iepakojumā</t>
  </si>
  <si>
    <t>PVC plēve</t>
  </si>
  <si>
    <t>4. Izolācija</t>
  </si>
  <si>
    <r>
      <t xml:space="preserve">Ūdens-gāzes vada caurules, melnās </t>
    </r>
    <r>
      <rPr>
        <sz val="9"/>
        <color indexed="8"/>
        <rFont val="Arial"/>
        <family val="2"/>
      </rPr>
      <t>Ø32</t>
    </r>
  </si>
  <si>
    <t>4</t>
  </si>
  <si>
    <r>
      <t>m</t>
    </r>
    <r>
      <rPr>
        <vertAlign val="superscript"/>
        <sz val="9"/>
        <color indexed="8"/>
        <rFont val="Arial"/>
        <family val="2"/>
      </rPr>
      <t>3</t>
    </r>
  </si>
  <si>
    <t>Smilts tranšejas aizbēršanai</t>
  </si>
  <si>
    <t>Smilts pamatnes ierīkošani zem cauruļvadiem</t>
  </si>
  <si>
    <t>2. Celtniecības materiāli</t>
  </si>
  <si>
    <r>
      <t xml:space="preserve">"Poliurs", Elastīgais ievads rūpnieciski izolētas dubultcaurulēm </t>
    </r>
    <r>
      <rPr>
        <sz val="9"/>
        <color indexed="8"/>
        <rFont val="Arial"/>
        <family val="2"/>
      </rPr>
      <t>Ø(42+42)/180</t>
    </r>
  </si>
  <si>
    <r>
      <t xml:space="preserve">"Poliurs", Gala uzmavas rūpnieciski izolētas dubultcaurulēm </t>
    </r>
    <r>
      <rPr>
        <sz val="9"/>
        <color indexed="8"/>
        <rFont val="Arial"/>
        <family val="2"/>
      </rPr>
      <t>Ø(42+42)/180</t>
    </r>
  </si>
  <si>
    <r>
      <t xml:space="preserve">"Poliurs", Savienotājuzmavas rūpnieciski izolētas dubultcaurulēm </t>
    </r>
    <r>
      <rPr>
        <sz val="9"/>
        <color indexed="8"/>
        <rFont val="Arial"/>
        <family val="2"/>
      </rPr>
      <t>Ø(42+42)/180</t>
    </r>
  </si>
  <si>
    <r>
      <t xml:space="preserve">"Poliurs", Rūpnieciski izolēto dubultcauruļu </t>
    </r>
    <r>
      <rPr>
        <sz val="9"/>
        <color indexed="8"/>
        <rFont val="Arial"/>
        <family val="2"/>
      </rPr>
      <t xml:space="preserve">Ø (42+42)/180 </t>
    </r>
  </si>
  <si>
    <t>1. Caurules</t>
  </si>
  <si>
    <t>Ārējie sitlumtīkli starp litera001 divstāvu apjomu (ēka Nr.2) un litera 002 (ēka Nr.4) apjomiem</t>
  </si>
  <si>
    <t>Siltumtīklu nodošana pasūtītajam</t>
  </si>
  <si>
    <t xml:space="preserve">Siltumtīklu hidrauliskā pārbaude </t>
  </si>
  <si>
    <t>Vertikālā gaisa savācēju uzstādīšana</t>
  </si>
  <si>
    <t>Tas pats, šķērsojot šķērsienu</t>
  </si>
  <si>
    <t xml:space="preserve">Atvērumu izurbšana un aizdarināsana cauruļvadam šķērsojot sienu 2 ķieģeļu biezumā </t>
  </si>
  <si>
    <t>Izolēto c-du notīšana ar PVC plevi</t>
  </si>
  <si>
    <t xml:space="preserve">Cauruļvadu pārklāšana ar pretkorozijas izolāciju </t>
  </si>
  <si>
    <t xml:space="preserve">Cauruļvadu Ø40 izolēšana ar akmens vates čaulām b=50mm </t>
  </si>
  <si>
    <t>Materiāli un veidgabali vertikalo gaisa savācēju uzstādīsanai</t>
  </si>
  <si>
    <t>Cauruļvadu grunts GF-D21</t>
  </si>
  <si>
    <t>gb</t>
  </si>
  <si>
    <t>Armēta alumīnija folija lenta 20m iepakojumā</t>
  </si>
  <si>
    <t>1</t>
  </si>
  <si>
    <r>
      <t>"Naval" Lodveida noslēgventilis Pn=10,0 kg/cm</t>
    </r>
    <r>
      <rPr>
        <sz val="9"/>
        <color indexed="8"/>
        <rFont val="Arial"/>
        <family val="2"/>
      </rPr>
      <t>² iemetin. Dn 15</t>
    </r>
  </si>
  <si>
    <r>
      <t>"Naval" Lodveida nolēgventilis iemetin.  Pn=10,0 kg/cm</t>
    </r>
    <r>
      <rPr>
        <sz val="9"/>
        <color indexed="8"/>
        <rFont val="Arial"/>
        <family val="2"/>
      </rPr>
      <t>², DN32</t>
    </r>
  </si>
  <si>
    <t xml:space="preserve">Vertikālais gaisa savacējs Dn 100 h=200mm, no tērauda el. metin. caurules </t>
  </si>
  <si>
    <r>
      <t xml:space="preserve">Ūdens-gāzes vada caurules, melnās </t>
    </r>
    <r>
      <rPr>
        <sz val="9"/>
        <color indexed="8"/>
        <rFont val="Arial"/>
        <family val="2"/>
      </rPr>
      <t>Ø40</t>
    </r>
  </si>
  <si>
    <t>Apkures sistēmas nodošana pasūtītajam</t>
  </si>
  <si>
    <t xml:space="preserve">Radiatoru ierugulēšana un parbaude uz silšanu </t>
  </si>
  <si>
    <t>Apkures sistēmas hidrauliskā pārbaude</t>
  </si>
  <si>
    <t>Tas pats, šķērssienā</t>
  </si>
  <si>
    <t>Tas pats, sienā 1,5 ķieģeļu biezumā</t>
  </si>
  <si>
    <t xml:space="preserve">Atvērumu izurbšana un aizdarināšana pārsegumā </t>
  </si>
  <si>
    <t>Cauruļvadu izolācijas notīšana ar PVC plevi</t>
  </si>
  <si>
    <r>
      <t xml:space="preserve">Cauruļvadu </t>
    </r>
    <r>
      <rPr>
        <sz val="9"/>
        <color indexed="8"/>
        <rFont val="Arial"/>
        <family val="2"/>
      </rPr>
      <t>Ø40 izolēšana ar akmensvates puscilindriem b=60mm</t>
    </r>
  </si>
  <si>
    <t>Materiālu cauruļvadu stiprināšanai pie sienām</t>
  </si>
  <si>
    <t>Tas pats, Ø15</t>
  </si>
  <si>
    <t>Tas pats, Ø20</t>
  </si>
  <si>
    <r>
      <t xml:space="preserve">Apvalkcaurules cauruļvadu </t>
    </r>
    <r>
      <rPr>
        <sz val="9"/>
        <color indexed="8"/>
        <rFont val="Arial"/>
        <family val="2"/>
      </rPr>
      <t xml:space="preserve">Ø40 caur šķērssienu </t>
    </r>
  </si>
  <si>
    <t>Tas pats, Ø15, 1,5 ķieģeļu biezumā</t>
  </si>
  <si>
    <r>
      <t xml:space="preserve">Apvalkcaurules cauruļvadu </t>
    </r>
    <r>
      <rPr>
        <sz val="9"/>
        <color indexed="8"/>
        <rFont val="Arial"/>
        <family val="2"/>
      </rPr>
      <t>Ø20 šķērsojot pārsegumu</t>
    </r>
  </si>
  <si>
    <t>Apvalkcaurules cauruļvadu Ø32 šķērsojot pārsegumu</t>
  </si>
  <si>
    <r>
      <t xml:space="preserve">Materiāli un veidgabali radiātoru apsaistei </t>
    </r>
    <r>
      <rPr>
        <sz val="9"/>
        <color indexed="8"/>
        <rFont val="Arial"/>
        <family val="2"/>
      </rPr>
      <t xml:space="preserve">Ø15  </t>
    </r>
  </si>
  <si>
    <t>Materiālu un veidgabalu radiatoru pievienošana Ø15, stāvvada Ø20</t>
  </si>
  <si>
    <t>Materiālu un veidgabalu radiatoru pievienošana Ø15, stāvvada Ø25</t>
  </si>
  <si>
    <t>5. Materiāli radiatoru pievienošanai</t>
  </si>
  <si>
    <t>"Paroc Latvija" PVE Akmensvates puscilindri Ø40mm</t>
  </si>
  <si>
    <t>"Danfoss" RLV-S Tas pats, leņķveida, DN15</t>
  </si>
  <si>
    <t>"Danfoss" RLV-S Tas pats, taisnais, DN15</t>
  </si>
  <si>
    <t>"Danfoss" RA-N15 UK Tas pats, leņķveida, DN15</t>
  </si>
  <si>
    <t>8</t>
  </si>
  <si>
    <r>
      <t>"Naval" Lodveida noslēgventilis Pn=10,0 kg/cm</t>
    </r>
    <r>
      <rPr>
        <sz val="9"/>
        <color indexed="8"/>
        <rFont val="Arial"/>
        <family val="2"/>
      </rPr>
      <t>² iemetin. Dn 20</t>
    </r>
  </si>
  <si>
    <t>Litera 001 ēkas (Kr.Valdemāra 31) 2 stāvu apjoms (2.ēka)</t>
  </si>
  <si>
    <t>Apkures sistēmas nodošana pasūtītājam</t>
  </si>
  <si>
    <t>Radiātoru pārbaude un ieregulēšana uz siltumu</t>
  </si>
  <si>
    <t xml:space="preserve">Tas pats, sienā 2 ķieģeļu biezumā </t>
  </si>
  <si>
    <r>
      <t xml:space="preserve">Atvērumu izurbšana un aizdarināšana </t>
    </r>
    <r>
      <rPr>
        <sz val="9"/>
        <color indexed="8"/>
        <rFont val="Arial"/>
        <family val="2"/>
      </rPr>
      <t>pārsegumā</t>
    </r>
  </si>
  <si>
    <t xml:space="preserve">Izolēto cauruļvadu notīšana ar PVC plevi </t>
  </si>
  <si>
    <t xml:space="preserve">Cauruļvadu pārklašana ar pretkorozijas izolāciju </t>
  </si>
  <si>
    <t>Cauruļvadu Ø25 izolēšana ar akmensvates puscilindriem b=60,0</t>
  </si>
  <si>
    <t>Materiāli cauruļvadu stiprināšanai pie sienām</t>
  </si>
  <si>
    <t xml:space="preserve">Tas pats, šķērsienu </t>
  </si>
  <si>
    <t>Tas pats, cauruļvadam Ø25 šķērsojot sienu 2 ķieģeļu biezumā</t>
  </si>
  <si>
    <t xml:space="preserve">Apvalkcaurules cauruļvadu Ø15 šķērsojot pārsegumu </t>
  </si>
  <si>
    <t xml:space="preserve">Apvalkcaurules cauruļvadu Ø20 šķērsojot pārsegumu </t>
  </si>
  <si>
    <t xml:space="preserve">Apvalkcaurules cauruļvadu Ø25 šķērsojot pārsegumu </t>
  </si>
  <si>
    <t>Materiāli un veidgabali radiatoru apsaistei  Ø15</t>
  </si>
  <si>
    <r>
      <t xml:space="preserve">Apkures sistēmas </t>
    </r>
    <r>
      <rPr>
        <sz val="9"/>
        <color indexed="8"/>
        <rFont val="Arial"/>
        <family val="2"/>
      </rPr>
      <t>2Ø20 pievienošana stāvvadiem 2Ø57x3,5</t>
    </r>
  </si>
  <si>
    <t>Armēta alumīnija folija līmlenta 10,0m iepakojumā</t>
  </si>
  <si>
    <r>
      <t xml:space="preserve">"Paroc Latvija" PVE, Akmensvates puscilindri b=60mm </t>
    </r>
    <r>
      <rPr>
        <sz val="9"/>
        <color indexed="8"/>
        <rFont val="Arial"/>
        <family val="2"/>
      </rPr>
      <t>Ø25</t>
    </r>
  </si>
  <si>
    <r>
      <t xml:space="preserve">Tērauda ūdens-gāzes vada caurules, melnās </t>
    </r>
    <r>
      <rPr>
        <sz val="9"/>
        <color indexed="8"/>
        <rFont val="Arial"/>
        <family val="2"/>
      </rPr>
      <t>Ø15</t>
    </r>
  </si>
  <si>
    <r>
      <t xml:space="preserve">Tērauda ūdens-gāzes vada caurules, melnās </t>
    </r>
    <r>
      <rPr>
        <sz val="9"/>
        <color indexed="8"/>
        <rFont val="Arial"/>
        <family val="2"/>
      </rPr>
      <t>Ø20</t>
    </r>
  </si>
  <si>
    <r>
      <t xml:space="preserve">Tērauda ūdens-gāzes vada caurules, melnās </t>
    </r>
    <r>
      <rPr>
        <sz val="9"/>
        <color indexed="8"/>
        <rFont val="Arial"/>
        <family val="2"/>
      </rPr>
      <t>Ø25</t>
    </r>
  </si>
  <si>
    <t xml:space="preserve">"Danfoss" RLV-S Tas pats, leņķveida </t>
  </si>
  <si>
    <t>"Danfoss" RLV-S Tas pats, taisnais Dn 15</t>
  </si>
  <si>
    <t xml:space="preserve">"Danfoss" RTD-N15 UK Tas pats, leņķveida </t>
  </si>
  <si>
    <t>"Danfoss" RTD-N15 Termoregulējošais vārsts, taisnais, Dn 15</t>
  </si>
  <si>
    <t>2. Noslēzošā un regulējošā armatūra</t>
  </si>
  <si>
    <t>Litera 001 ēkas (Kr.Valdemāra 31) kāpņu telpa (telpu grupa 903 pēc inventarizācijas)</t>
  </si>
  <si>
    <r>
      <t xml:space="preserve">Atvērumu izurbšana un aizdarināšana cauruļvadam </t>
    </r>
    <r>
      <rPr>
        <sz val="9"/>
        <color indexed="8"/>
        <rFont val="Arial"/>
        <family val="2"/>
      </rPr>
      <t>Ø20 šķērsojot sienu 1,5 ķieģeļu biezumā</t>
    </r>
  </si>
  <si>
    <r>
      <t xml:space="preserve">Atvērumu izurbšana un aizdarināšana cauruļvadam </t>
    </r>
    <r>
      <rPr>
        <sz val="9"/>
        <color indexed="8"/>
        <rFont val="Arial"/>
        <family val="2"/>
      </rPr>
      <t>Ø25 šķērsojot sienu 1,5 ķieģeļu biezumā</t>
    </r>
  </si>
  <si>
    <r>
      <t xml:space="preserve">Atvērumu izurbšana un aizdarināšana cauruļvadam </t>
    </r>
    <r>
      <rPr>
        <sz val="9"/>
        <color indexed="8"/>
        <rFont val="Arial"/>
        <family val="2"/>
      </rPr>
      <t>Ø15 šķērsojot sienu 2 ķieģeļu biezumā</t>
    </r>
  </si>
  <si>
    <r>
      <t xml:space="preserve">Atvērumu izurbšana un aizdarināšana cauruļvadam </t>
    </r>
    <r>
      <rPr>
        <sz val="9"/>
        <color indexed="8"/>
        <rFont val="Arial"/>
        <family val="2"/>
      </rPr>
      <t>Ø20 šķērsojot sienu 2 ķieģeļu biezumā</t>
    </r>
  </si>
  <si>
    <r>
      <t xml:space="preserve">Atvērumu izurbšana un aizdarināšana cauruļvadam </t>
    </r>
    <r>
      <rPr>
        <sz val="9"/>
        <color indexed="8"/>
        <rFont val="Arial"/>
        <family val="2"/>
      </rPr>
      <t>Ø25 šķērsojot sienu 2 ķieģeļu biezumā</t>
    </r>
  </si>
  <si>
    <r>
      <t xml:space="preserve">Atvērumu izurbšana un aizdarināšana cauruļvadam </t>
    </r>
    <r>
      <rPr>
        <sz val="9"/>
        <color indexed="8"/>
        <rFont val="Arial"/>
        <family val="2"/>
      </rPr>
      <t>Ø32 šķērsojot sienu 2 ķieģeļu biezumā</t>
    </r>
  </si>
  <si>
    <r>
      <t xml:space="preserve">Atvērumu izurbšana un aizdarināšana cauruļvadam </t>
    </r>
    <r>
      <rPr>
        <sz val="9"/>
        <color indexed="8"/>
        <rFont val="Arial"/>
        <family val="2"/>
      </rPr>
      <t>Ø57x3,5 šķērsojot sienu 2 ķieģeļu biezumā</t>
    </r>
  </si>
  <si>
    <r>
      <t xml:space="preserve">Atvērumu izurbšana un aizdarināšana cauruļvadu </t>
    </r>
    <r>
      <rPr>
        <sz val="9"/>
        <color indexed="8"/>
        <rFont val="Arial"/>
        <family val="2"/>
      </rPr>
      <t>Ø20 ievietošanai ēkas pārsegumā</t>
    </r>
  </si>
  <si>
    <r>
      <t xml:space="preserve">Atvērumu izurbšana un aizdarināšana cauruļvadu </t>
    </r>
    <r>
      <rPr>
        <sz val="9"/>
        <color indexed="8"/>
        <rFont val="Arial"/>
        <family val="2"/>
      </rPr>
      <t>Ø25 ievietošanai ēkas pārsegumā</t>
    </r>
  </si>
  <si>
    <r>
      <t xml:space="preserve">Atvērumu izurbšana un aizdarināšana cauruļvadu </t>
    </r>
    <r>
      <rPr>
        <sz val="9"/>
        <color indexed="8"/>
        <rFont val="Arial"/>
        <family val="2"/>
      </rPr>
      <t>Ø32 ievietošanai ēkas pārsegumā</t>
    </r>
  </si>
  <si>
    <r>
      <t xml:space="preserve">Atvērumu izurbšana un aizdarināšana cauruļvadu </t>
    </r>
    <r>
      <rPr>
        <sz val="9"/>
        <color indexed="8"/>
        <rFont val="Arial"/>
        <family val="2"/>
      </rPr>
      <t>Ø40 ievietošanai ēkas pārsegumā</t>
    </r>
  </si>
  <si>
    <r>
      <t xml:space="preserve">Atvērumu izurbšana un aizdarināšana cauruļvadu </t>
    </r>
    <r>
      <rPr>
        <sz val="9"/>
        <color indexed="8"/>
        <rFont val="Arial"/>
        <family val="2"/>
      </rPr>
      <t>Ø57x3,5 ievietošanai ēkas pārsegumā</t>
    </r>
  </si>
  <si>
    <t xml:space="preserve">Materiāli cauruļvadu stiprināšanai pie grīdam un sienām </t>
  </si>
  <si>
    <r>
      <t xml:space="preserve">Apvalkcaurules cauruļvadm </t>
    </r>
    <r>
      <rPr>
        <sz val="9"/>
        <color indexed="8"/>
        <rFont val="Arial"/>
        <family val="2"/>
      </rPr>
      <t>Ø15 šķērsojot šķērssienu</t>
    </r>
  </si>
  <si>
    <r>
      <t xml:space="preserve">Apvalkcaurules cauruļvadm </t>
    </r>
    <r>
      <rPr>
        <sz val="9"/>
        <color indexed="8"/>
        <rFont val="Arial"/>
        <family val="2"/>
      </rPr>
      <t>Ø20 šķērsojot šķērssienu</t>
    </r>
  </si>
  <si>
    <r>
      <t xml:space="preserve">Apvalkcaurules cauruļvadm </t>
    </r>
    <r>
      <rPr>
        <sz val="9"/>
        <color indexed="8"/>
        <rFont val="Arial"/>
        <family val="2"/>
      </rPr>
      <t>Ø25 šķērsojot šķērssienu</t>
    </r>
  </si>
  <si>
    <r>
      <t xml:space="preserve">Apvalkcaurules cauruļvadm </t>
    </r>
    <r>
      <rPr>
        <sz val="9"/>
        <color indexed="8"/>
        <rFont val="Arial"/>
        <family val="2"/>
      </rPr>
      <t>Ø32 šķērsojot šķērssienu</t>
    </r>
  </si>
  <si>
    <r>
      <t xml:space="preserve">Apvalkcaurules cauruļvadm </t>
    </r>
    <r>
      <rPr>
        <sz val="9"/>
        <color indexed="8"/>
        <rFont val="Arial"/>
        <family val="2"/>
      </rPr>
      <t>Ø57x3,5 šķērsojot šķērssienu</t>
    </r>
  </si>
  <si>
    <r>
      <t xml:space="preserve">Apvalkcaurules cauruļvadm </t>
    </r>
    <r>
      <rPr>
        <sz val="9"/>
        <color indexed="8"/>
        <rFont val="Arial"/>
        <family val="2"/>
      </rPr>
      <t>Ø20 šķērsojot sienu 1,5 ķieģeļu biezumā</t>
    </r>
  </si>
  <si>
    <r>
      <t xml:space="preserve">Apvalkcaurules cauruļvadm </t>
    </r>
    <r>
      <rPr>
        <sz val="9"/>
        <color indexed="8"/>
        <rFont val="Arial"/>
        <family val="2"/>
      </rPr>
      <t>Ø25 šķērsojot sienu 1,5 ķieģeļu biezumā</t>
    </r>
  </si>
  <si>
    <r>
      <t xml:space="preserve">Apvalkcaurules cauruļvadm </t>
    </r>
    <r>
      <rPr>
        <sz val="9"/>
        <color indexed="8"/>
        <rFont val="Arial"/>
        <family val="2"/>
      </rPr>
      <t>Ø15 šķērsojot sienu 2 ķieģeļu biezumā</t>
    </r>
  </si>
  <si>
    <r>
      <t xml:space="preserve">Apvalkcaurules cauruļvadm </t>
    </r>
    <r>
      <rPr>
        <sz val="9"/>
        <color indexed="8"/>
        <rFont val="Arial"/>
        <family val="2"/>
      </rPr>
      <t>Ø20 šķērsojot sienu 2 ķieģeļu biezumā</t>
    </r>
  </si>
  <si>
    <r>
      <t xml:space="preserve">Apvalkcaurules cauruļvadm </t>
    </r>
    <r>
      <rPr>
        <sz val="9"/>
        <color indexed="8"/>
        <rFont val="Arial"/>
        <family val="2"/>
      </rPr>
      <t>Ø25 šķērsojot sienu 2 ķieģeļu biezumā</t>
    </r>
  </si>
  <si>
    <r>
      <t xml:space="preserve">Apvalkcaurules cauruļvadm </t>
    </r>
    <r>
      <rPr>
        <sz val="9"/>
        <color indexed="8"/>
        <rFont val="Arial"/>
        <family val="2"/>
      </rPr>
      <t>Ø32 šķērsojot sienu 2 ķieģeļu biezumā</t>
    </r>
  </si>
  <si>
    <r>
      <t xml:space="preserve">Apvalkcaurules cauruļvadm </t>
    </r>
    <r>
      <rPr>
        <sz val="9"/>
        <color indexed="8"/>
        <rFont val="Arial"/>
        <family val="2"/>
      </rPr>
      <t>Ø57x3,5 šķērsojot sienu 2 ķieģeļu biezumā</t>
    </r>
  </si>
  <si>
    <r>
      <t xml:space="preserve">Apvalkcaurules cauruļvadm </t>
    </r>
    <r>
      <rPr>
        <sz val="9"/>
        <color indexed="8"/>
        <rFont val="Arial"/>
        <family val="2"/>
      </rPr>
      <t>Ø20 šķērsojot pārsegumu</t>
    </r>
  </si>
  <si>
    <r>
      <t xml:space="preserve">Apvalkcaurules cauruļvadm </t>
    </r>
    <r>
      <rPr>
        <sz val="9"/>
        <color indexed="8"/>
        <rFont val="Arial"/>
        <family val="2"/>
      </rPr>
      <t>Ø25 šķērsojot pārsegumu</t>
    </r>
  </si>
  <si>
    <r>
      <t xml:space="preserve">Apvalkcaurules cauruļvadm </t>
    </r>
    <r>
      <rPr>
        <sz val="9"/>
        <color indexed="8"/>
        <rFont val="Arial"/>
        <family val="2"/>
      </rPr>
      <t>Ø32 šķērsojot pārsegumu</t>
    </r>
  </si>
  <si>
    <r>
      <t xml:space="preserve">Apvalkcaurules cauruļvadm </t>
    </r>
    <r>
      <rPr>
        <sz val="9"/>
        <color indexed="8"/>
        <rFont val="Arial"/>
        <family val="2"/>
      </rPr>
      <t>Ø40 šķērsojot pārsegumu</t>
    </r>
  </si>
  <si>
    <r>
      <t xml:space="preserve">Apvalkcaurules cauruļvadm </t>
    </r>
    <r>
      <rPr>
        <sz val="9"/>
        <color indexed="8"/>
        <rFont val="Arial"/>
        <family val="2"/>
      </rPr>
      <t>Ø57x3,5 šķērsojot pārsegumu</t>
    </r>
  </si>
  <si>
    <r>
      <t xml:space="preserve">Materiāli radiātoru apsaistei </t>
    </r>
    <r>
      <rPr>
        <sz val="9"/>
        <color indexed="8"/>
        <rFont val="Arial"/>
        <family val="2"/>
      </rPr>
      <t>Ø15</t>
    </r>
  </si>
  <si>
    <r>
      <t>Materiāli un veidgabali radiātoru pievienošanai stāvvadiem 2</t>
    </r>
    <r>
      <rPr>
        <sz val="9"/>
        <color indexed="8"/>
        <rFont val="Arial"/>
        <family val="2"/>
      </rPr>
      <t>Ø20</t>
    </r>
  </si>
  <si>
    <r>
      <t>Materiāli un veidgabali radiātoru pievienošanai stāvvadiem 2</t>
    </r>
    <r>
      <rPr>
        <sz val="9"/>
        <color indexed="8"/>
        <rFont val="Arial"/>
        <family val="2"/>
      </rPr>
      <t>Ø25</t>
    </r>
  </si>
  <si>
    <r>
      <t xml:space="preserve">Apkures sistēmas </t>
    </r>
    <r>
      <rPr>
        <sz val="9"/>
        <color indexed="8"/>
        <rFont val="Arial"/>
        <family val="2"/>
      </rPr>
      <t>2Ø25 pievienošana stāvvadiem 2Ø32</t>
    </r>
  </si>
  <si>
    <r>
      <t xml:space="preserve">Apkures sistēmas </t>
    </r>
    <r>
      <rPr>
        <sz val="9"/>
        <color indexed="8"/>
        <rFont val="Arial"/>
        <family val="2"/>
      </rPr>
      <t>2Ø32 pievienošana stāvvadiem 2Ø32</t>
    </r>
  </si>
  <si>
    <r>
      <t xml:space="preserve">Apkures sistēmas </t>
    </r>
    <r>
      <rPr>
        <sz val="9"/>
        <color indexed="8"/>
        <rFont val="Arial"/>
        <family val="2"/>
      </rPr>
      <t>2Ø25 pievienošana stāvvadiem 2Ø40</t>
    </r>
  </si>
  <si>
    <r>
      <t xml:space="preserve">Apkures sistēmas </t>
    </r>
    <r>
      <rPr>
        <sz val="9"/>
        <color indexed="8"/>
        <rFont val="Arial"/>
        <family val="2"/>
      </rPr>
      <t>2Ø25 pievienošana stāvvadiem 2Ø57x3,5</t>
    </r>
  </si>
  <si>
    <r>
      <t xml:space="preserve">Apkures sistēmas </t>
    </r>
    <r>
      <rPr>
        <sz val="9"/>
        <color indexed="8"/>
        <rFont val="Arial"/>
        <family val="2"/>
      </rPr>
      <t>2Ø32 pievienošana stāvvadiem 2Ø57x3,5</t>
    </r>
  </si>
  <si>
    <t>4. Materiāli stāvvadu pievienošanai un apkures sistēmas izbūvei</t>
  </si>
  <si>
    <r>
      <t xml:space="preserve">Tērauda el. metin. caurules </t>
    </r>
    <r>
      <rPr>
        <sz val="9"/>
        <color indexed="8"/>
        <rFont val="Arial"/>
        <family val="2"/>
      </rPr>
      <t>Ø57x3,5</t>
    </r>
  </si>
  <si>
    <t>"Danfoss" RLV-S Termoregulējošais vārsts, leņķveida, Dn 15</t>
  </si>
  <si>
    <t>"Danfoss" RA-N15 UK Termoregulējošais vārsts, leņkveida, Dn 15, UK vaida</t>
  </si>
  <si>
    <t>"Danfoss" RA-N15Termoregulējošais vārsts, taisnais, Dn 15</t>
  </si>
  <si>
    <r>
      <t>"Naval" Lodveida noslēgventilis Pn=10,0 kg/cm</t>
    </r>
    <r>
      <rPr>
        <sz val="9"/>
        <color indexed="8"/>
        <rFont val="Arial"/>
        <family val="2"/>
      </rPr>
      <t>² iemetin. Dn 32</t>
    </r>
  </si>
  <si>
    <t>5</t>
  </si>
  <si>
    <t>10</t>
  </si>
  <si>
    <t>13</t>
  </si>
  <si>
    <t>12</t>
  </si>
  <si>
    <t>9</t>
  </si>
  <si>
    <t>1. Radiatori</t>
  </si>
  <si>
    <t>Litera 001 ēkas (Kr.Valdemāra 31) 7 stāvu apjoms (1.ēka)</t>
  </si>
  <si>
    <t>Apkures sistēma</t>
  </si>
  <si>
    <t>Java ''MAXGROUT'' Bezrukuma C20/25</t>
  </si>
  <si>
    <t>Paplāksne (DIN 125) M16</t>
  </si>
  <si>
    <t>Sešstūra uzgrieznis (DIN 934) M16</t>
  </si>
  <si>
    <t>Apmetums ~10mm</t>
  </si>
  <si>
    <t>Dībeļi armatūras sieta stiprināšanai
 ar 2 paplāksnēm</t>
  </si>
  <si>
    <t>Armatūras siets (cinkots)
0,75x10x10mm</t>
  </si>
  <si>
    <t>Esošā mūra izkalšana</t>
  </si>
  <si>
    <t>Būvkonstrukcijas</t>
  </si>
  <si>
    <t>Dažādi darbi</t>
  </si>
  <si>
    <t>Durvis</t>
  </si>
  <si>
    <t>Griestu apdare</t>
  </si>
  <si>
    <t>Sienu flīzēšana</t>
  </si>
  <si>
    <t xml:space="preserve">Sienu gruntēšana,špaktelēšana, slīpēšana, krāsošana ar Sadolin Bindo 7 </t>
  </si>
  <si>
    <t>Sienu apdare</t>
  </si>
  <si>
    <t>Grīdu flīzēšana (flīzes 30X30 7MM HALL ST. Akmens masas flīzes, neglazētas, biezums 7 mm, strukturētas. Pretslīdes koeficents R11. Ūdens uzsūces koeficents &lt;0,5% (5,2m²)</t>
  </si>
  <si>
    <t>Grīdu apdare</t>
  </si>
  <si>
    <t>Plastmasas dēlu apdares demontāža, ieskaitot būvgružu utilizāciju</t>
  </si>
  <si>
    <t>Flīžu noņemšana, ieskaitot būvgružu utilizāciju</t>
  </si>
  <si>
    <t>Plānais sešstūra uzgrieznis (DIN 434) M16</t>
  </si>
  <si>
    <t>Apmetums ~10-20mm</t>
  </si>
  <si>
    <t>Armatūras siets (cinkots)
 0,75x10x10mm</t>
  </si>
  <si>
    <t xml:space="preserve">Linoleja grīdas seguma ieklāšana Nodilumizsturības klase - 33 </t>
  </si>
  <si>
    <t>Epoksīda bāzes kvarca smilšu klājums</t>
  </si>
  <si>
    <t>Ģipškartona GKF apšuvums 2 kārtās uz metāla karkasa</t>
  </si>
  <si>
    <t>Vītņstienis M16x440</t>
  </si>
  <si>
    <t>L - profils 140x90x8 L=1800</t>
  </si>
  <si>
    <t>Esošā mūra izzāģēšana</t>
  </si>
  <si>
    <t>7.stāva logu ailas izveide</t>
  </si>
  <si>
    <t>Vītņstienis M16x280</t>
  </si>
  <si>
    <t>Plakandzelzs
 220x60x4</t>
  </si>
  <si>
    <t>U - profils 240x90 L=2000</t>
  </si>
  <si>
    <t>6.stāva durvju ailas izveide</t>
  </si>
  <si>
    <t>Paceļams, pie sienas montējams roku balsts, 8,5 x 67 x 25 cm</t>
  </si>
  <si>
    <t>Paceļams, pie sienas montējams roku balsts ar tualetes papīra turētāju, 8,5 x 67 x 25 cm</t>
  </si>
  <si>
    <t>Atbalsta rokturis 200 x 550 x 100 mm izlietnei</t>
  </si>
  <si>
    <t>Invalīdu izlietne JIKA MIO HOSPITAL</t>
  </si>
  <si>
    <t>Invalīdu WC pods, 35x65 cm, augstums 74 cm, sēdvietas augstums 46 cm</t>
  </si>
  <si>
    <t>Ģipškartona starpsienu montāža</t>
  </si>
  <si>
    <t>Esošo nenesošo sienu demontāža</t>
  </si>
  <si>
    <t>1.stāva invalīdu tualetes izveide</t>
  </si>
  <si>
    <r>
      <t>m</t>
    </r>
    <r>
      <rPr>
        <sz val="9"/>
        <color indexed="8"/>
        <rFont val="Arial"/>
        <family val="2"/>
      </rPr>
      <t>³</t>
    </r>
  </si>
  <si>
    <t>Pakāpienu demontāža</t>
  </si>
  <si>
    <t xml:space="preserve">Lehner Lifttechnik "Omega" Diagonalā pacēlāja sistēma </t>
  </si>
  <si>
    <t>Diagonālais invalīdu pacēlājs</t>
  </si>
  <si>
    <t>Betona apmales montāža, 300x150mm uz betona pamatnes</t>
  </si>
  <si>
    <t>Šķembas (fr. 0-45mm)</t>
  </si>
  <si>
    <t>Betons C-20/25</t>
  </si>
  <si>
    <r>
      <t xml:space="preserve">Stiegrojums </t>
    </r>
    <r>
      <rPr>
        <sz val="9"/>
        <color indexed="8"/>
        <rFont val="Arial"/>
        <family val="2"/>
      </rPr>
      <t>Ø8mm B500 s-200mm</t>
    </r>
  </si>
  <si>
    <t>Stiprinājumi, savienojumi, uzgaļi</t>
  </si>
  <si>
    <r>
      <rPr>
        <sz val="9"/>
        <color indexed="8"/>
        <rFont val="Arial"/>
        <family val="2"/>
      </rPr>
      <t>Nerūsējošā tērauda margu atbalsta izgatavošana, montāža</t>
    </r>
    <r>
      <rPr>
        <sz val="9"/>
        <rFont val="Arial"/>
        <family val="2"/>
      </rPr>
      <t xml:space="preserve">, </t>
    </r>
    <r>
      <rPr>
        <sz val="9"/>
        <color indexed="8"/>
        <rFont val="Arial"/>
        <family val="2"/>
      </rPr>
      <t xml:space="preserve">Ø40mm nerūsējošā tērauda </t>
    </r>
  </si>
  <si>
    <r>
      <t xml:space="preserve">Nerūsējošā tērauda caurules izgatavošana, montāža, </t>
    </r>
    <r>
      <rPr>
        <sz val="9"/>
        <color indexed="8"/>
        <rFont val="Arial"/>
        <family val="2"/>
      </rPr>
      <t>Ø40mm</t>
    </r>
  </si>
  <si>
    <t>Lieveņa daļas demontāža</t>
  </si>
  <si>
    <t>Invalīdu panduss</t>
  </si>
  <si>
    <r>
      <t>m</t>
    </r>
    <r>
      <rPr>
        <sz val="9"/>
        <color indexed="8"/>
        <rFont val="Arial"/>
        <family val="2"/>
      </rPr>
      <t>²</t>
    </r>
  </si>
  <si>
    <t>Esoša plastikāta apšuvuma demontāža kāpņu telpā</t>
  </si>
  <si>
    <t>Esoša kāpņu margu plastikāta apšuvuma demontāža.</t>
  </si>
  <si>
    <t>Esošā kapņu bojātā saplākšņa nomaiņa (12mm)</t>
  </si>
  <si>
    <t>Esošo kāpņu saplākšņa apšuvuma krāsošana</t>
  </si>
  <si>
    <t>Esošo kāpņu saplākšņa apšuvuma slīpēšana un špaktelēšana</t>
  </si>
  <si>
    <t>Kāpņu telpas Nr.903(pēc inventarizācijas) margu apdare</t>
  </si>
  <si>
    <t>Griestu gruntēšana,špaktelēšana, slīpēšana, krāsošana</t>
  </si>
  <si>
    <t>Nomaināmās piekaramo griestu plāksnes 600x600 (krāsa un faktūra atbilstoši esošajām)/ uzstādāmie piekārtie griesti.</t>
  </si>
  <si>
    <t>Esošā ķieģeļu mūra mehāniskā tīrīšana</t>
  </si>
  <si>
    <t>Tapešu līmēšana</t>
  </si>
  <si>
    <t xml:space="preserve">m </t>
  </si>
  <si>
    <t>PVC grīdlīstu montāža (Vox Izzi Max PVC saskaņota ar esošo)</t>
  </si>
  <si>
    <t>Kavrolīna ieklāšana (krāsa un faktūra pieskaņojama esošajai)</t>
  </si>
  <si>
    <t>Parketa ieklāšana (pieskaņots esošajam)</t>
  </si>
  <si>
    <t>Lamināta ieklāšana (krāsa un faktūra pieskaņojama esošajai)</t>
  </si>
  <si>
    <t>Demontāžas darbi</t>
  </si>
  <si>
    <t>Ģipškartona apšuvuma ar karkasu demontāža, ieskaitot būvgružu utilizāciju</t>
  </si>
  <si>
    <t>Iekšējie apdares darbi</t>
  </si>
  <si>
    <t>Lokālā tāme Nr. 1-4</t>
  </si>
  <si>
    <t>Logi</t>
  </si>
  <si>
    <t>PVC logu L1 montāža, 16440*1870mm</t>
  </si>
  <si>
    <t>PVC logu L2 montāža, 1230*1510mm</t>
  </si>
  <si>
    <t>PVC logu L3 montāža, 1190*1770mm</t>
  </si>
  <si>
    <t>PVC logu L4 montāža, 1060*1110mm</t>
  </si>
  <si>
    <t>PVC logu L5 montāža, 1640*1770mm</t>
  </si>
  <si>
    <t>PVC logu L6 montāža, 1080*1580mm</t>
  </si>
  <si>
    <t>PVC logu L7 montāža, 1140*1820mm</t>
  </si>
  <si>
    <t>PVC logu L8 montāža, 1130*1330mm</t>
  </si>
  <si>
    <t>PVC durvis D1, 1000*2080mm</t>
  </si>
  <si>
    <t>Metāla durvis D2, 1130*1350mm</t>
  </si>
  <si>
    <t>Esošo logu demontāža, ieskaitot būvgružu utilizāciju</t>
  </si>
  <si>
    <t>ISM nodošana Rigas siltums inspektoriem</t>
  </si>
  <si>
    <t>Iegriešanas esošajā cauruļvadā 25*3.5mm</t>
  </si>
  <si>
    <t>Iegriešanas esošajā cauruļvadā 32*3.5mm</t>
  </si>
  <si>
    <t>Iegriešanas esošajā cauruļvadā 40*3.5mm</t>
  </si>
  <si>
    <t>Iegriešanas esošajā cauruļvadā 57*3.5mm</t>
  </si>
  <si>
    <t>Atbalsta konstrukciju izbūve siltummaiņiem 2gb, sadales kolektoriem 2gb, siltummezgla cauruļvadiem 8gb</t>
  </si>
  <si>
    <t>Aukstā ūdensvada pretkondensāta izolācija, d20mm</t>
  </si>
  <si>
    <t>Akmens vates čaula cauruļvadam 32mm, b=50mm</t>
  </si>
  <si>
    <t>Akmens vates čaula cauruļvadam 38mm, b=50mm</t>
  </si>
  <si>
    <t>Akmens vates čaula cauruļvadam 45mm, b=50mm</t>
  </si>
  <si>
    <t>Akmens vates čaula cauruļvadam 57mm, b=50mm</t>
  </si>
  <si>
    <t>Akmens vates čaula cauruļvadam 57mm, b=80mm</t>
  </si>
  <si>
    <t>Akmens vates čaula cauruļvadam 76mm, b=50mm</t>
  </si>
  <si>
    <t>Neizolētu cauruļvadu krāsošana</t>
  </si>
  <si>
    <t>ISM iekārtu un cauruļvadu hidrauliskā pārbaude</t>
  </si>
  <si>
    <t>Aukstā ūdensvada pretkondensāta izolācija, d32mm</t>
  </si>
  <si>
    <t>Armētā alumīnija līmlentes folija, 20m</t>
  </si>
  <si>
    <t>Akmens vates čaula līkņi 32mm, b=50mm</t>
  </si>
  <si>
    <t>Akmens vates čaula līkņi 38mm, b=50mm</t>
  </si>
  <si>
    <t>Akmens vates čaula līkņi 45mm, b=50mm</t>
  </si>
  <si>
    <t>Akmens vates čaula līkņi 57mm, b=50mm</t>
  </si>
  <si>
    <t>Akmens vates čaula līkņi 76mm, b=50mm</t>
  </si>
  <si>
    <t>Metāla atbalsta konstrukcijas</t>
  </si>
  <si>
    <t>Paketslēdži, el vadi, apvalkcaurules, stiprinājumi</t>
  </si>
  <si>
    <t>Metināmie atloki ar uzgriežņiem dn50</t>
  </si>
  <si>
    <t>Metināmie atloki ar uzgriežņiem dn65</t>
  </si>
  <si>
    <t>Metināšanas saskrūves siltummaiņiem</t>
  </si>
  <si>
    <t>Vara caurulītes manometru apsaistei 8*1mm</t>
  </si>
  <si>
    <t>Cinkotās caurules dn20mm</t>
  </si>
  <si>
    <t>Cinkotās caurules dn32mm</t>
  </si>
  <si>
    <t>Ūdens- gāzes vada caurules, melnās d15mm</t>
  </si>
  <si>
    <t>Ūdens- gāzes vada caurules, melnās d25mm</t>
  </si>
  <si>
    <t>Ūdens- gāzes vada caurules, melnās d40mm</t>
  </si>
  <si>
    <t>Diametru pāreja 38*2.5-20*2.0mm</t>
  </si>
  <si>
    <t>Diametru pāreja 38*2.5-32*2.5mm</t>
  </si>
  <si>
    <t>Diametru pāreja 45*2.5-20*2.0mm</t>
  </si>
  <si>
    <t>Diametru pāreja 45*2.5-32*2.5mm</t>
  </si>
  <si>
    <t>Diametru pāreja 57*3.5-25*2.5mm</t>
  </si>
  <si>
    <t>Diametru pāreja 57*3.5-32*2.5mm</t>
  </si>
  <si>
    <t>Diametru pāreja 57*3.5-38*2.5mm</t>
  </si>
  <si>
    <t>Diametru pāreja 57*3.5-45*2.5mm</t>
  </si>
  <si>
    <t>Diametru pāreja 76*3.5-38*2,5mm</t>
  </si>
  <si>
    <t>Diametru pāreja 89*3.5-57*3.5mm</t>
  </si>
  <si>
    <t>Sadlaes kolektors no tēraud el.metin caurulēm 114*4, L=1000mm</t>
  </si>
  <si>
    <t>Trejgabals iemetināmais 45*2.5mm</t>
  </si>
  <si>
    <t>Trejgabals iemetināmais 57*3.5mm</t>
  </si>
  <si>
    <t>Tērauda el. Metin līkņi 45*2.5mm</t>
  </si>
  <si>
    <t>Tērauda el. Metin līkņi 57*3.5mm</t>
  </si>
  <si>
    <t>Tērauda el. Metin līkņi 76*3.5mm</t>
  </si>
  <si>
    <t>Tērauda el. Metin īsaurule 20*2.5mm, l=100mm</t>
  </si>
  <si>
    <t>Tērauda el. Metin īsaurule 25*2.5mm, l=100mm</t>
  </si>
  <si>
    <t>Tērauda el. Metin īsaurule 32*2.5mm, l=100mm</t>
  </si>
  <si>
    <t>Tērauda el. Metin. Caurules 38*2.5mm</t>
  </si>
  <si>
    <t>Tērauda el. Metin. Caurules 45*2.5mm</t>
  </si>
  <si>
    <t>Tērauda el. Metin. Caurules 57*3.5mm</t>
  </si>
  <si>
    <t>Tērauda el. Metin. Caurules 76*3.5mm</t>
  </si>
  <si>
    <t>Termometrs tehniskais ar čaulu līdz 100 C</t>
  </si>
  <si>
    <t>Termometrs tehniskais ar čaulu līdz 130 C</t>
  </si>
  <si>
    <t>Manometrs tehniskais līdz līdz 6 kg/cm2</t>
  </si>
  <si>
    <t xml:space="preserve">Manometrs tehniskais līdz 100kg cm2 </t>
  </si>
  <si>
    <t>Manometrs tehniskais līdz 16,0 kg cm2</t>
  </si>
  <si>
    <t>Spiediena devējs KP35</t>
  </si>
  <si>
    <t>Vienvirziena vārsts Dn 15</t>
  </si>
  <si>
    <t>Vienvirziena vārsts Dn 20</t>
  </si>
  <si>
    <t>Vienvirziena vārsts Dn 32</t>
  </si>
  <si>
    <t>Lodveida noslēgventīlis iemetināmais Dn 15, NAVAL</t>
  </si>
  <si>
    <t>Lodveida noslēgventīlis iemetināmais Dn 20, NAVAL</t>
  </si>
  <si>
    <t>Lodveida noslēgventīlis iemetināmais Dn 32, NAVAL</t>
  </si>
  <si>
    <t>Lodveida noslēgventīlis manometram  Dn 15</t>
  </si>
  <si>
    <t>Lodveida noslēgventīlis iemetināmais Dn 25, NAVAL</t>
  </si>
  <si>
    <t>Lodveida noslēgventīlis iemetināmais Dn 40, NAVAL</t>
  </si>
  <si>
    <t>Lodveida noslēgventīlis iemetin. Dn 65, Naval</t>
  </si>
  <si>
    <t>Balansēšanas vārsts Dn 25</t>
  </si>
  <si>
    <t>Balansēšanas vārsts Dn 40</t>
  </si>
  <si>
    <t>Balansēšanas vārsts Dn 50</t>
  </si>
  <si>
    <t>Drošības vārsts Dn 20 Flamco (6 bāri)</t>
  </si>
  <si>
    <t>Drošības vārsts Dn 20 Flamco (10 bāri)</t>
  </si>
  <si>
    <t>Uzmavu filtrs dn15</t>
  </si>
  <si>
    <t>Uzmavu filtrs dn20</t>
  </si>
  <si>
    <t>Uzmavu filtrs dn32</t>
  </si>
  <si>
    <t>Atloku filtrs dn 50</t>
  </si>
  <si>
    <t>Atloku filtrs dn 65</t>
  </si>
  <si>
    <t>Mambrānas izplešanās tvertne 12,0l ELBI ERCE</t>
  </si>
  <si>
    <t>Mambrānas izplešanās tvertne 250,0l ELBI</t>
  </si>
  <si>
    <t>Ūdens skaitītājs Minol aukst. Ūd.</t>
  </si>
  <si>
    <t>Papild. Ūdens skaitītājs Minol</t>
  </si>
  <si>
    <t>Spiediena krituma regulātors Dn 20, AVP20</t>
  </si>
  <si>
    <t>Karstā ūdens temperatūras sensors, ESMU</t>
  </si>
  <si>
    <t>legremdējamais temperatūras sensors, ESM11</t>
  </si>
  <si>
    <t>Ārgaisa temperatūras sensors, ESMT</t>
  </si>
  <si>
    <t>Vadības pults Danfoss ECL296</t>
  </si>
  <si>
    <t>Tas pats, karstā ūdens sagatavošanai vārstam , AMV435</t>
  </si>
  <si>
    <t>Elektr.izpildmehānisms apkures vārstam, AMV435</t>
  </si>
  <si>
    <t>Karstā ūdens apgādes sist. Cirkulācijas sūknis UPS-25-60H</t>
  </si>
  <si>
    <t>Apkures cirkulācijas sūknis MAGNA1, 40-120F</t>
  </si>
  <si>
    <t>Siltummezgls</t>
  </si>
  <si>
    <t>ZZ ugunsnoturības putas  2K NE konstrukciju šķērsojumu vietās (ugunsnoturība ≥ EI30)</t>
  </si>
  <si>
    <t>l</t>
  </si>
  <si>
    <t>Apmetuma,fasādes dekoratīvo elementu atjaunošana (kaļķa apmetums)</t>
  </si>
  <si>
    <t>Apmetuma  izveide (kaļķa javas apmetums)</t>
  </si>
  <si>
    <t>Bioerozijas novēršana, virsmas atjaunošana (kaļķa apmetums)</t>
  </si>
  <si>
    <t>Bioerozijas novēršana,virsmas atjaunošana(cementa apmetums)</t>
  </si>
  <si>
    <t>Konstruktīvo plaisu likvidācija</t>
  </si>
  <si>
    <t>Demontējamās/izveidojamās ārējas alumīnija skārda palodzes (Loga dziļuma virzienā=280mm, (tai skaitā 350mm dekoratīvajai logailai L=850)) jumta skārda krāsā</t>
  </si>
  <si>
    <t>Fasādes dzegu skārda elementu izveide ( alumīnija skārda platums 90mm) jumta skārda krāsā</t>
  </si>
  <si>
    <t>Fasādes mazgāšana, sagatavošana krāsošanai (esoša kaļķa javas fasādes daļa)</t>
  </si>
  <si>
    <t>Fasādes krāsošana  NCS S 2030-Y20R tonī (skat. krāsu pasi)</t>
  </si>
  <si>
    <t>Fasādes krāsošana  NCS S0500-N tonī (skat. krāsu pasi)</t>
  </si>
  <si>
    <t>Fasādes krāsošana  NCS S2020-Y30R tonī (skat. krāsu pasi)</t>
  </si>
  <si>
    <t>Esošo kabeļu saudzīga demontāža (paredzēta to trašu mainīšana uz ēkas iekšpusi virs piekārtajiem griestiem atbrīvojot fasādi)</t>
  </si>
  <si>
    <t>Nomaināmie logi(L1-L7),to izgatavošana un uzstādīšana (iekšējās koka palodzes paredzēts uzstādīt atsevišķā projektā)</t>
  </si>
  <si>
    <t>Fasādes kondicioniera pārcelšana  (ietverot kabeļu un cauruļu trašu pārvilkšanu un to 3metru pagarinājumu )</t>
  </si>
  <si>
    <t>Skurstenis</t>
  </si>
  <si>
    <t>Mūrējuma labošana (skursteņu mūra šuvju drūpošo daļu iztīrīšana un šuvju iztrukstošās javas papildināšana)</t>
  </si>
  <si>
    <t>Skursteņa mūra tīrīšana, apmetuma izveide</t>
  </si>
  <si>
    <t xml:space="preserve">Skursteņa skārda perimetra profila izveide  </t>
  </si>
  <si>
    <t>Pamatu atrakšana pa ēkas perimetru/ grants iestrāde, vietā</t>
  </si>
  <si>
    <t>Gar pamatiem izraktās tranšejas nostiprināšana ar vairogiem uz būvniecības laiku</t>
  </si>
  <si>
    <t>Esošās lietus ūdens trapa un tā cauruļu demontāža  tranšejas zonā, montāža atpakaļ pēc hidroizolācijas darbu veikšanas</t>
  </si>
  <si>
    <t>tm.</t>
  </si>
  <si>
    <t>Pagraba telpu ārsienu flīžu apdares demontāža</t>
  </si>
  <si>
    <t>Pagraba telpu ārsienu un griestu koka karkasa plastmasas dēļu apdares demontāža</t>
  </si>
  <si>
    <t>Atveru izveide uz pagrabā nepieejamām patrepes telpām (120mm mūra sienas) hidroizolācijas izveidei</t>
  </si>
  <si>
    <t>Injekciju vertikālās joslas izveide ar Vincents Polyline Hidrofobs 980mm biezumā</t>
  </si>
  <si>
    <t xml:space="preserve"> Atrakto pamatu, notīrīšana, izžāvēšana un ģeomembrānas uzstādīšana (Isostud 200)</t>
  </si>
  <si>
    <t>Stūra profils ar lāseni ģeomembrānas atveres nosegšanai</t>
  </si>
  <si>
    <t>Bruģa demontāža atrakšanas zonā/ montāža atpakaļ, izveidojot šķembu un virs tām sikšķembu bruģa pamatklāju (atjaunojot būvniecības laikā potenciāli bojāto bruģa segumu)</t>
  </si>
  <si>
    <t>Pamatu atrakšanas un hidroizolēšanas specifikācija</t>
  </si>
  <si>
    <t>Telpu ārsienu flīžu apdares demontāža</t>
  </si>
  <si>
    <t>Telpu ārsienu koka karkasa ģipškartona apdares demontāža</t>
  </si>
  <si>
    <t>Telpu ārsienu un griestu koka karkasa plastmasas dēļu apdares demontāža</t>
  </si>
  <si>
    <t>Pagraba kamīna demontāža</t>
  </si>
  <si>
    <t>Hidroizolācijas izveide pagraba sienas virsmai (siena uz ass 2)</t>
  </si>
  <si>
    <t>Hidroizolācijas izveide sienām zem pagraba kāpnēm</t>
  </si>
  <si>
    <t xml:space="preserve">Pamatu horizontālās hidroizolācijas izveide ar Vincents Polyline Hidrofobs 840mm biezai ķieģeļu mūra sienai ar injekciju metodi  </t>
  </si>
  <si>
    <t xml:space="preserve">Pamatu horizontālās hidroizolācijas izveide ar Vincents Polyline Hidrofobs 700mm biezai ķieģeļu mūra sienai ar injekciju metodi </t>
  </si>
  <si>
    <t xml:space="preserve">Pamatu horizontālās hidroizolācijas izveide ar Vincents Polyline Hidrofobs 550mm biezai ķieģeļu mūra sienai ar injekciju metodi  </t>
  </si>
  <si>
    <t xml:space="preserve">Pamatu horizontālās hidroizolācijas izveide ar Vincents Polyline Hidrofobs 400mm biezai kaļķu javas sienai ar injekciju metodi  </t>
  </si>
  <si>
    <t>Pagraba betona kāpņu un grunts tipuma zem tām demontāža</t>
  </si>
  <si>
    <t xml:space="preserve">Grants montāža zem kāpnēm izraktā tilpuma vietā </t>
  </si>
  <si>
    <t>Dalītās aizsargcaurules uzstādīšana esošajam atjaunojamās ēkās elektrokabelim</t>
  </si>
  <si>
    <t>Pagaidu kāpņu izveide pagraba demontēto kāpņu vietā (atsevišķā projektā paredzēta siltinātu kāpņu konstrukcijas izveide un sienu siltināšana no iekšpuses)</t>
  </si>
  <si>
    <t xml:space="preserve"> No ārtelpas puses atrakto pamatu, notīrīšana, izžāvēšana un ģeomembrānas uzstādīšana (Isostud 200)</t>
  </si>
  <si>
    <t>Zemē ieraktās aklās logailas dzelzsbetona  kastes demontāža (1,6x1,6mx1,6m, sienas biezums 0,2m) atrokamo pamatu zonā</t>
  </si>
  <si>
    <t xml:space="preserve">Demontējamās kastes ailas esošajā sienā aizmūrēšana ar keramzītbetona blokiem platums:300mm </t>
  </si>
  <si>
    <t>Bruģa montāža demontētās kastes  un betona apmales vietā</t>
  </si>
  <si>
    <t>Esošo bruģēto kāpņu demontāža, jaunu analgu bruģētu montāža vietā (bruģa kvadartūra: 3,6m2)</t>
  </si>
  <si>
    <t>Flīzētās platformas specifikācija</t>
  </si>
  <si>
    <t>Esošo platformas flīžu un tās sienas  "flīžu kājlīstu" seguma demontāža, esošās pamatnes apstrāde</t>
  </si>
  <si>
    <t>PLANITOP FAST 330 vai TOPCEM PRONTO slīpumu veidojošs slānis</t>
  </si>
  <si>
    <t>Akmens masas flīžu Rako object, Taurus granite, 65 antracit, (biezums 8 mm, pretslīdes koeficents R11) seguma izveide ar hidroizloācijas slāni zem tām</t>
  </si>
  <si>
    <t>Skārda lāseņa uzstādīšana b=150mm</t>
  </si>
  <si>
    <t>Teknes ∅190 uzstādīšana (ieskaitot veidgabalus)</t>
  </si>
  <si>
    <t>Notekcaurules ∅150 ar līkumu galā uztādīšana</t>
  </si>
  <si>
    <t>Esošo metāla margu tīrīšana, gruntēšana krāsošana (esošo noteku krāsā)</t>
  </si>
  <si>
    <t>Apmetuma atjaunošana (kaļķa javas apmetums)</t>
  </si>
  <si>
    <t>Apmetuma atjaunošana (cementa javas apmetums)</t>
  </si>
  <si>
    <t>Apmetuma  izveide (cementa javas papmetums)</t>
  </si>
  <si>
    <t>Bioerozijas novēršana,virsmas atjaunošana(kaļķu apmetums)</t>
  </si>
  <si>
    <t>Fasādes mazgāšana, sagatavošana krāsošanai (esošā kaļķa javas fasādes daļa)</t>
  </si>
  <si>
    <t>Fasādes mazgāšana, sagatavošana krāsošanai (esošā cementa javas fasādes daļa)</t>
  </si>
  <si>
    <t>Esošo fasādes kabeļu demontāža, pārmontējot apgaismi, videonovērošanu un noteku apsildi nodrošinošos  kabeļus uz iekštelpu virsgriestu telpu</t>
  </si>
  <si>
    <t xml:space="preserve">Demontējamās/izveidojamās ārējas alumīnija skārda palodzes (Loga dziļuma virzienā 1.stāvā=180 un 280mm, 2.stāvā=150mm </t>
  </si>
  <si>
    <t>Nomaināmie logi(L1-L2) (iekšējās palodzes paredzētas atsevišķā projektā)</t>
  </si>
  <si>
    <t>Nomaināmās durvis (D1-D2)</t>
  </si>
  <si>
    <t>Kondicionieru demontāža (fasādes krāsošanai)/ atpakaļmontāža</t>
  </si>
  <si>
    <t>Kaļķa javas fasādes krāsošana  NCS S 1000-N</t>
  </si>
  <si>
    <t>Kaļķa javas fasādes krāsošana  0865 HBW 43 tonī (skat. krāsu pasi) un apstrāde ar hidrofobizējošu sastāvu</t>
  </si>
  <si>
    <t>Cementa javas fasādes krāsošana  0889 HBW 66 tonī (skat. krāsu pasi)</t>
  </si>
  <si>
    <t>Cementa Javas fasādes krāsošana  0865 HBW 43 tonī (skat. krāsu pasi) un apstrāde ar hidrofobizējošu sastāvu</t>
  </si>
  <si>
    <t>Cementa Javas elementi (nekrāsoti, apstrādāti ar hidrofobu sastāvu)</t>
  </si>
  <si>
    <t>Alumīnija jumta seguma PREFALZ Patina Grau (ieskaitot jumta parapetus, dzegas, kores papildelementus) uzstādīšana</t>
  </si>
  <si>
    <t>Jumta lūkas valcprofila jumtam 700x450 (PREFALZ Patina Grau) uzstādīšana</t>
  </si>
  <si>
    <t>Jumta teknes Ø 160 (alumīnija skārds) ar papildelementiem (krāsota fasādes daļā) uzstādīšana</t>
  </si>
  <si>
    <t>Vertikālās notekcaurules Ø 130 (alumīnija skārds) ar līkumu galā (gruntēta, krāsota fasādes krāsā) uzstādīšana</t>
  </si>
  <si>
    <t>Sniega ķērāja uzstādīšana</t>
  </si>
  <si>
    <t>Šķērslatojuma 130x25(h) uzstādīšana esošā vietā, solis=250mm</t>
  </si>
  <si>
    <t>Jumta papildus latojuma (25x50mm) uzstādīšana pretkondensāta plēves iestrādei</t>
  </si>
  <si>
    <t>Pretkondensāta plēves uzstādīšana</t>
  </si>
  <si>
    <t>Jumtu koka konstrukciju virsmu apstrāde ar antiseptisķa un antipirēna sastāvu</t>
  </si>
  <si>
    <t>Atkritumu un baložu sanesumu izvākšana no bēniņu stāva</t>
  </si>
  <si>
    <t>Neizmantoto cauruļu demontāža no bēniņu telpas</t>
  </si>
  <si>
    <t>Bēniņu laipas uzstādīšana(platums 800mm, brusas 50x200mm=0.43m3, dēļi 40x100mm=0.3m3) un apstrādāšana ar antiseptisķa un antipirēna sastāvu</t>
  </si>
  <si>
    <t>Beramās akmens vates uzstādīšana (biezums 200mm)</t>
  </si>
  <si>
    <t>Bēniņu lūkas uzstādīšana 800x800mm U≤1,4W (m2*K) ar perimetra brusu karkasu</t>
  </si>
  <si>
    <t>Baložu restu uzstādīšana 650x450, acs izmērs  ≤ 20 (melna)</t>
  </si>
  <si>
    <t>Uzstādāmais alumīnija jumta segums PREFALZ 01 brown (ieskaitot jumta papildelementus,piemēram, kores, dzegas, sienas salaiduma alumīnija skārda elementi )</t>
  </si>
  <si>
    <t>Proj. jumta tekne Ø 100 (alumīnija skārds), krāsa "01 brown"</t>
  </si>
  <si>
    <t xml:space="preserve">Proj vertikālās notekcaurules Ø 80 (alumīnija skārds) ar līkumu galā, krāsa "01 brown" </t>
  </si>
  <si>
    <t>Šķērslatojuma dēļi 100x30(h) solis=220mm</t>
  </si>
  <si>
    <t>Maināmā jumta seguma latojums (25x50mm) pretkondensāta plēvei</t>
  </si>
  <si>
    <t>Pretkondensāta plēve</t>
  </si>
  <si>
    <t>Jumta koka konstrukciju virsmu apstrāde ar antiseptisķa un antipirēna sastāvu (pagraba kapņu apjomam)</t>
  </si>
  <si>
    <t>Alumīnija skārda ventilācijas izvada jumtiņš</t>
  </si>
  <si>
    <t>Darbu apjomi ārējiem tīkliem</t>
  </si>
  <si>
    <t>Montāžas darbi</t>
  </si>
  <si>
    <t>Krustojuma mezgla ar elektrokabeli izbūve</t>
  </si>
  <si>
    <t>Rūpnieciski izolēta dubultcauruļu Ø (42+42)/180 savienotājuzmavu izbūve</t>
  </si>
  <si>
    <t>Rūpnieciski izolēta dubultcauruļu Ø (42+42)/180 elastīgā ievada izbūve caur ēkas pamatiem</t>
  </si>
  <si>
    <t>Atvērumu 400x400mm izsišana un aizdarināšana ēkas pamatos</t>
  </si>
  <si>
    <t>Tas pats, esošā izbetonētajā padziļinājumā pie ēkas Nr.2</t>
  </si>
  <si>
    <t>lig.c.</t>
  </si>
  <si>
    <t>Zemes darbi</t>
  </si>
  <si>
    <t>Grunts izstrāde ar roku darbu komunikāciju tuvumā</t>
  </si>
  <si>
    <t>Smilšu pamatnes ierīkošana zem cauruļvadiem</t>
  </si>
  <si>
    <t>Tranšejas aizbēršana ar roku darbu un sekojošu blietēšanu pa kartām 0,20m un planēšanu ar roku darbu</t>
  </si>
  <si>
    <t>Smilts pievešana, siltumtīklu cauruļvadu apbēršanai</t>
  </si>
  <si>
    <t>Liekās grunts aizvešana</t>
  </si>
  <si>
    <t>Labiekārtošans darbi</t>
  </si>
  <si>
    <t>Pagalma eošās bruģakmens seguma izjaukšana un atjaunošana</t>
  </si>
  <si>
    <r>
      <t>m</t>
    </r>
    <r>
      <rPr>
        <vertAlign val="superscript"/>
        <sz val="9"/>
        <color indexed="8"/>
        <rFont val="Calibri"/>
        <family val="2"/>
      </rPr>
      <t>3</t>
    </r>
  </si>
  <si>
    <r>
      <t>m</t>
    </r>
    <r>
      <rPr>
        <vertAlign val="superscript"/>
        <sz val="9"/>
        <color indexed="8"/>
        <rFont val="Calibri"/>
        <family val="2"/>
      </rPr>
      <t>2</t>
    </r>
  </si>
  <si>
    <t>1.stāva garāžas un vējtvera apjoma demontāža</t>
  </si>
  <si>
    <t>Viegbetona mūra sienu demontāža biezums=~300</t>
  </si>
  <si>
    <t>Dzelzsbetona pamatu demontāža biezums=~300</t>
  </si>
  <si>
    <t>Ķieģeļu mūra demontāža  biezums=150</t>
  </si>
  <si>
    <t>Dzelzsbetona grīdu demontāža</t>
  </si>
  <si>
    <t>Koka karkasa ārsienu demontāža biezums =150</t>
  </si>
  <si>
    <t>Jumta demontāža, ieskaitot koka karkasu</t>
  </si>
  <si>
    <t>Flīžu apdares un tās cementa līmjavas demontāža paliekošajai sienai līdz esošajam mūrim</t>
  </si>
  <si>
    <t>Kaļķa javas apmetuma izveide fasādei pēc vējtvera un garāžas apjoma demontāžas.  ~2cm biezumā</t>
  </si>
  <si>
    <t>Bruģa seguma izveide demontētā apjoma vietā (Segas tips II)</t>
  </si>
  <si>
    <t>Bruģa seguma izveide demontētā apjoma vietā pie LIT002 (Segas tips II)</t>
  </si>
  <si>
    <t xml:space="preserve">Esošo sienas kondicionieru demontāža, montāža uz proj stirpinājuma </t>
  </si>
  <si>
    <t>Gāzbetona bloku Baurock Ecoterm(600x300x200mm, visām iekārtām) + montāža</t>
  </si>
  <si>
    <t>Baurock līmjava gāzebtona blokiem</t>
  </si>
  <si>
    <t xml:space="preserve">Vītņstienis D12 (DIN 975) </t>
  </si>
  <si>
    <t>Ķīmiskais enkurs - ampula M12</t>
  </si>
  <si>
    <t>Paplāksne (DIN 125) M12</t>
  </si>
  <si>
    <t>Sešstūra uzgrieznis (DIN 934) M12</t>
  </si>
  <si>
    <t>Kondensāta caurules stirpinājums</t>
  </si>
  <si>
    <t>Litera 001 fasādes apliecinājuma kartes tāme</t>
  </si>
  <si>
    <t>Litera 002 fasādes apliecinājuma kartes tāme</t>
  </si>
  <si>
    <t>Litera 005 fasādes apliecinājuma kartes tāme</t>
  </si>
  <si>
    <t>Kavrolīna grīdas seguma noņemšana, ieskaitot būvgružu utilizāciju</t>
  </si>
  <si>
    <t>Piekārto griestu demontāža, ieskaitot būvgružu utilizāciju</t>
  </si>
  <si>
    <t>Linoleja seguma noņemšana, ieskaitot būvgružu utilizāciju</t>
  </si>
  <si>
    <t>Divu radiatoru ailu izveide kāpņu telpā</t>
  </si>
  <si>
    <t>Esošā mūra izzāģēšana/ izkalšana</t>
  </si>
  <si>
    <t>Iekšējās apdares darbi</t>
  </si>
  <si>
    <t>Grīdlīste (MDF kājlīstes prifils aplīmēts ar grīdas materiāla linoleju 60x18mm)</t>
  </si>
  <si>
    <t>Piekaramo griestu minerālplāksnes 600x600</t>
  </si>
  <si>
    <t>Griestu gruntēšana, špaktelēšana, krāsošana ar sadolin bindo 12 ( ieskaito kāpņu telpā kāpņu laidu un starplaukumu  apakšu )</t>
  </si>
  <si>
    <t>Griestu apmetuma demontāža, ķieģeļu tīrīšana, šuvju gruntēšana</t>
  </si>
  <si>
    <t>Metāla profilu tīrīšana, gruntēšana krāsošana ar pretkorozijas krāsojumu</t>
  </si>
  <si>
    <t>Fasādes apdare garāžas un vējtvera piebūves nojaukšanas vietās</t>
  </si>
  <si>
    <t>Apmetuma izveide (kaļķa javas apmetums)</t>
  </si>
  <si>
    <t>Fasādes krāsošana NCS S2030-Y20R</t>
  </si>
  <si>
    <t>Fasādes krāsošana NCS S0500-N</t>
  </si>
  <si>
    <t xml:space="preserve">Virsmas pamatnes attīrīšana un gruntēšana </t>
  </si>
  <si>
    <t>Fasādes gruntēšana (sagatavošana krāsošanai)</t>
  </si>
  <si>
    <r>
      <t xml:space="preserve">Vienviru koka ārdurvju </t>
    </r>
    <r>
      <rPr>
        <b/>
        <sz val="9"/>
        <color indexed="8"/>
        <rFont val="Arial"/>
        <family val="2"/>
      </rPr>
      <t>ADL-1</t>
    </r>
    <r>
      <rPr>
        <sz val="9"/>
        <rFont val="Arial"/>
        <family val="2"/>
      </rPr>
      <t xml:space="preserve"> montāža, 1030*2700mm (h), Baltas pilnkoka , Labā vērtne, ieskaitot durvju kārbu, aplodas, durvju aizvērēja mehānismu,  nerūsējošā tērauda furnitūru (eņģes, slēdzeni, rokturus), slieksnis nedrīskt būt augstāks par 1cm, U vērtība ≤ 2,0 W/(m2/*K) .</t>
    </r>
  </si>
  <si>
    <r>
      <t xml:space="preserve">Vienviru koka iekšdurvju </t>
    </r>
    <r>
      <rPr>
        <b/>
        <sz val="9"/>
        <color indexed="8"/>
        <rFont val="Arial"/>
        <family val="2"/>
      </rPr>
      <t>DK-1</t>
    </r>
    <r>
      <rPr>
        <sz val="9"/>
        <rFont val="Arial"/>
        <family val="2"/>
      </rPr>
      <t xml:space="preserve"> montāža, 730*2050mm (h), koka finierējuma (gaišs osis), kreisā vērtne, ieskaitot durvju kārbu,aplodas no abām pusēm,   furnitūru (eņģes, slēdzeni, rokturus), bez sliekšņa, R</t>
    </r>
    <r>
      <rPr>
        <vertAlign val="subscript"/>
        <sz val="9"/>
        <color indexed="8"/>
        <rFont val="Arial"/>
        <family val="2"/>
      </rPr>
      <t>W</t>
    </r>
    <r>
      <rPr>
        <sz val="9"/>
        <rFont val="Arial"/>
        <family val="2"/>
      </rPr>
      <t>≥30Db, ar Silendo akustisko gaisa pārblūdes lūku.</t>
    </r>
  </si>
  <si>
    <r>
      <t xml:space="preserve">Vienviru koka iekšdurvju </t>
    </r>
    <r>
      <rPr>
        <b/>
        <sz val="9"/>
        <color indexed="8"/>
        <rFont val="Arial"/>
        <family val="2"/>
      </rPr>
      <t>DK-2</t>
    </r>
    <r>
      <rPr>
        <sz val="9"/>
        <rFont val="Arial"/>
        <family val="2"/>
      </rPr>
      <t xml:space="preserve"> montāža, 930*2050mm (h), koka finierējuma (gaišs osis), kreisā vērtne, ieskaitot durvju kārbu,aplodas no abām pusēm, furnitūru (eņģes, slēdzeni, rokturus), bez sliekšņa, R</t>
    </r>
    <r>
      <rPr>
        <vertAlign val="subscript"/>
        <sz val="9"/>
        <color indexed="8"/>
        <rFont val="Arial"/>
        <family val="2"/>
      </rPr>
      <t>W</t>
    </r>
    <r>
      <rPr>
        <sz val="9"/>
        <rFont val="Arial"/>
        <family val="2"/>
      </rPr>
      <t>≥30Db, ar Silendo akustisko gaisa pārblūdes lūku.</t>
    </r>
  </si>
  <si>
    <r>
      <t xml:space="preserve">Vienviru koka iekšdurvju </t>
    </r>
    <r>
      <rPr>
        <b/>
        <sz val="9"/>
        <color indexed="8"/>
        <rFont val="Arial"/>
        <family val="2"/>
      </rPr>
      <t>DK-3</t>
    </r>
    <r>
      <rPr>
        <sz val="9"/>
        <rFont val="Arial"/>
        <family val="2"/>
      </rPr>
      <t xml:space="preserve"> montāža,770*2050mm (h), koka finierējuma (gaišs osis), kreisā vērtne, ieskaitot durvju kārbu,aplodas no abām pusēm, furnitūru (eņģes, slēdzeni, rokturus), bez sliekšņa, ar baltudivpusēju vēdināšanas resti 290 x126mm (Südmetall 33.18)
</t>
    </r>
  </si>
  <si>
    <r>
      <t xml:space="preserve">Vienviru koka iekšdurvju </t>
    </r>
    <r>
      <rPr>
        <b/>
        <sz val="9"/>
        <color indexed="8"/>
        <rFont val="Arial"/>
        <family val="2"/>
      </rPr>
      <t>DK-4</t>
    </r>
    <r>
      <rPr>
        <sz val="9"/>
        <rFont val="Arial"/>
        <family val="2"/>
      </rPr>
      <t xml:space="preserve"> montāža, 1050*2160mm (h), koka finierējuma (gaišs osis), kreisā vērtne, ieskaitot durvju kārbu,aplodas no abām pusēm,  furnitūru (eņģes, slēdzeni, rokturus), bez sliekšņa, R</t>
    </r>
    <r>
      <rPr>
        <vertAlign val="subscript"/>
        <sz val="9"/>
        <color indexed="8"/>
        <rFont val="Arial"/>
        <family val="2"/>
      </rPr>
      <t>W</t>
    </r>
    <r>
      <rPr>
        <sz val="9"/>
        <rFont val="Arial"/>
        <family val="2"/>
      </rPr>
      <t>≥30Db, ar dūmu caurlaidības ierobežojumu (S).</t>
    </r>
  </si>
  <si>
    <r>
      <t xml:space="preserve">Vienviru koka iekšdurvju </t>
    </r>
    <r>
      <rPr>
        <b/>
        <sz val="9"/>
        <color indexed="8"/>
        <rFont val="Arial"/>
        <family val="2"/>
      </rPr>
      <t>DL-4</t>
    </r>
    <r>
      <rPr>
        <sz val="9"/>
        <rFont val="Arial"/>
        <family val="2"/>
      </rPr>
      <t xml:space="preserve"> montāža, 1050*2160mm (h), koka finierējuma (gaišs osis), labā vērtne, ieskaitot durvju kārbu,aplodas no abām pusēm,  furnitūru (eņģes, slēdzeni, rokturus), bez sliekšņa, R</t>
    </r>
    <r>
      <rPr>
        <vertAlign val="subscript"/>
        <sz val="9"/>
        <color indexed="8"/>
        <rFont val="Arial"/>
        <family val="2"/>
      </rPr>
      <t>W</t>
    </r>
    <r>
      <rPr>
        <sz val="9"/>
        <rFont val="Arial"/>
        <family val="2"/>
      </rPr>
      <t>≥30Db, ar dūmu caurlaidības ierobežojumu (S).</t>
    </r>
  </si>
  <si>
    <r>
      <t xml:space="preserve">Vienviru koka iekšdurvju </t>
    </r>
    <r>
      <rPr>
        <b/>
        <sz val="9"/>
        <color indexed="8"/>
        <rFont val="Arial"/>
        <family val="2"/>
      </rPr>
      <t xml:space="preserve">DK-5 </t>
    </r>
    <r>
      <rPr>
        <sz val="9"/>
        <rFont val="Arial"/>
        <family val="2"/>
      </rPr>
      <t>montāža, 1050*2160mm (h), koka finierējuma (gaišs osis), kreisā vērtne, ieskaitot durvju kārbu,aplodas no abām pusēm,  furnitūru (eņģes, slēdzeni, rokturus), bez sliekšņa, R</t>
    </r>
    <r>
      <rPr>
        <vertAlign val="subscript"/>
        <sz val="9"/>
        <color indexed="8"/>
        <rFont val="Arial"/>
        <family val="2"/>
      </rPr>
      <t>W</t>
    </r>
    <r>
      <rPr>
        <sz val="9"/>
        <rFont val="Arial"/>
        <family val="2"/>
      </rPr>
      <t>≥30Db, ar dūmu caurlaidības ierobežojumu (S).</t>
    </r>
  </si>
  <si>
    <r>
      <t xml:space="preserve">Vienviru koka iekšdurvju </t>
    </r>
    <r>
      <rPr>
        <b/>
        <sz val="9"/>
        <color indexed="8"/>
        <rFont val="Arial"/>
        <family val="2"/>
      </rPr>
      <t xml:space="preserve">DL-5 </t>
    </r>
    <r>
      <rPr>
        <sz val="9"/>
        <rFont val="Arial"/>
        <family val="2"/>
      </rPr>
      <t>montāža, 1050*2160mm (h), koka finierējuma (gaišs osis), labā vērtne, ieskaitot durvju kārbu,aplodas no abām pusēm,  furnitūru (eņģes, slēdzeni, rokturus), bez sliekšņa, R</t>
    </r>
    <r>
      <rPr>
        <vertAlign val="subscript"/>
        <sz val="9"/>
        <color indexed="8"/>
        <rFont val="Arial"/>
        <family val="2"/>
      </rPr>
      <t>W</t>
    </r>
    <r>
      <rPr>
        <sz val="9"/>
        <rFont val="Arial"/>
        <family val="2"/>
      </rPr>
      <t>≥30Db, ar dūmu caurlaidības ierobežojumu (S).</t>
    </r>
  </si>
  <si>
    <t>Ar plastmasas un kokskaidu dēļiem apšūto koka karkasa starpsienu demontāža</t>
  </si>
  <si>
    <t>Sanitāro iekārtu demontāža</t>
  </si>
  <si>
    <t>Kamīna demontāža</t>
  </si>
  <si>
    <t>Proj. metāla karkasa ģipškartona starpsiena (tips Nr.1)</t>
  </si>
  <si>
    <t>Proj. metāla karkasa ģipškartona starpsiena (tips Nr.4)</t>
  </si>
  <si>
    <t>Kāpņu esošo margu koka roktura labošana  (defektu labošana, krāsošana)</t>
  </si>
  <si>
    <t>Virtuves galda virsma 2,3m plata, ar atvilktnēm kā arī skapīšiem zem galda virsmas visā galda virsma garumā un skapīšiem 55cm augstumā no galda virsmas visā galda virsmas garumā. Durtiņu un atvilkņu furnitūra ar nobremzēšanas funkciju. Durtiņu un atvilktņu materiāls pieskaņots telpas durvīm, to dalījums pa ~40cm, galda virsma pelēka ar faktūru, rokturi hromēti matēts tērauds (pimēram GTV RS)</t>
  </si>
  <si>
    <t xml:space="preserve">Iekšējās koka palodzes P1 uzstādīšana 2300x180x40  </t>
  </si>
  <si>
    <t xml:space="preserve">Iekšējās koka palodzes P2 uzstādīšana 2300x290x40  </t>
  </si>
  <si>
    <t xml:space="preserve">Iekšējās koka palodzes P3 uzstādīšana 920x290x40  </t>
  </si>
  <si>
    <t xml:space="preserve">Iekšējās koka palodzes P4 uzstādīšana 1200x210x40  </t>
  </si>
  <si>
    <t xml:space="preserve">Iekšējās koka palodzes P4b uzstādīšana 1200x70x40  </t>
  </si>
  <si>
    <t xml:space="preserve">Iekšējās koka palodzes P5 uzstādīšana 1050x320x40  </t>
  </si>
  <si>
    <t xml:space="preserve">Iekšējās koka palodzes P5b uzstādīšana 1050x120x40  </t>
  </si>
  <si>
    <t xml:space="preserve">Iekšējās koka palodzes P6 uzstādīšana 900x240x40  </t>
  </si>
  <si>
    <t xml:space="preserve">Iekšējās koka palodzes P7 uzstādīšana 1470x340x40  </t>
  </si>
  <si>
    <t>Dzeltena, 5cm plata, kontrastējoša marķējuma izveide kāpnēm uz pirmā un pēdējā pakāpiena</t>
  </si>
  <si>
    <t>Taktilo uzrakstu izveide margām</t>
  </si>
  <si>
    <t>UAS (ugunsdzēsības automātikas sistēmas)</t>
  </si>
  <si>
    <t>Proj. dūmu detektors NB-338-2H, tā uzstādīšana</t>
  </si>
  <si>
    <t>Iznesuma indikātors detektoriem VSU-01 , tā uzstādīšana</t>
  </si>
  <si>
    <t>Proj. kabelis J-Y 2x0.8, tā uzstādīšana</t>
  </si>
  <si>
    <t>Proj.kabelis EUROSAFE 2x0.8 (ugunsizturīgs), tā uzstādīšana</t>
  </si>
  <si>
    <t>Pīts kabelis ar auduma apvalku bēšā krāsā (mūra arku griestiem), tā uzstādīšana</t>
  </si>
  <si>
    <t>Proj. rokas izsaukuma poga (IP20), tās uzstādīšana</t>
  </si>
  <si>
    <t>Proj. iekštelpu sirēna ar strobu SF105, tās uzstādīšana</t>
  </si>
  <si>
    <t>Proj. ārtelpu sirēna AH-03127S, tās uzstādīšana</t>
  </si>
  <si>
    <t>Caurumu urbšana mūra konstrukcijā (Ø15-21mm, 150-700 biezuma)</t>
  </si>
  <si>
    <t>Mūra sienu štrobēšana, veicot kabeļa (Ø7-10mm) iestrādi aizsargcaurulē zem apmetuma</t>
  </si>
  <si>
    <t>Urbuma vietas mūra sienā aizpildīšana ar ugunsizturības putām</t>
  </si>
  <si>
    <t>litri</t>
  </si>
  <si>
    <t>ZZ ugunsdrošības mastika</t>
  </si>
  <si>
    <t>Kabeļu marķēšana</t>
  </si>
  <si>
    <t>SS-1  sadalne  (Lit.00)</t>
  </si>
  <si>
    <t>Sadalnes korpuss z/a, IP40, 56 moduļu</t>
  </si>
  <si>
    <t>Ievada svirslēdzis, 3f, 40A</t>
  </si>
  <si>
    <t>"Trip" relejs automātslēdža atslēgšanai</t>
  </si>
  <si>
    <t>Impulsa relejs apgaismojuma vadībai</t>
  </si>
  <si>
    <t>Elektroenerģijas skaitītājs, 3f, 40A; ~400V, 0.5kl.</t>
  </si>
  <si>
    <t>Kopņu sistēma</t>
  </si>
  <si>
    <t>SS-2  sadalne  (Lit.002)</t>
  </si>
  <si>
    <t>Sadalnes korpuss z/a, IP40, 24 moduļu</t>
  </si>
  <si>
    <t>Ievada svirslēdzis, 3f, 25A</t>
  </si>
  <si>
    <t>Apgaismes ierīces:</t>
  </si>
  <si>
    <t>Pie griestiem stiprināms gaismeklis ar lumin.spuldzēm  2x14W; IP44</t>
  </si>
  <si>
    <t>Kustības sensors</t>
  </si>
  <si>
    <t>Gaismekļa avārijas modulis, 1h</t>
  </si>
  <si>
    <t>Sienas kontakti, slēdži un kārbas,u.c.</t>
  </si>
  <si>
    <t>Rāmītis z/a rozetēm, 1-vietīgs</t>
  </si>
  <si>
    <t>Rāmītis z/a rozetēm, 2-vietīgs</t>
  </si>
  <si>
    <t>Rāmītis z/a rozetēm, 4-vietīgs</t>
  </si>
  <si>
    <t>Vienpola z/a slēdzis; ~230V, 10A, IP20</t>
  </si>
  <si>
    <t>Divpolu z/a slēdzis; ~230V, 10A, IP20</t>
  </si>
  <si>
    <t>Vienpola z/a slēdzis; ~230V, 10A, IP44</t>
  </si>
  <si>
    <t>Pārslēdzis z/a; ~230V, 10A, IP20</t>
  </si>
  <si>
    <t>Tasterslēdzis z/a; ~230V, 10A, IP20</t>
  </si>
  <si>
    <t>Kārba slēdžiem, rozetēm</t>
  </si>
  <si>
    <t>Nozarkārba v/a</t>
  </si>
  <si>
    <t>Kabelis ar vara dzīslām 1kV:</t>
  </si>
  <si>
    <t>caurule gofrēta Ø16mm,</t>
  </si>
  <si>
    <t>caurule cietā instalācijas Ø20mm,</t>
  </si>
  <si>
    <t>caurule cietā instalācijas Ø50mm,</t>
  </si>
  <si>
    <t>Montāžas izstrādājumi:</t>
  </si>
  <si>
    <t>Ugunsdrošas putas, 60min.</t>
  </si>
  <si>
    <t>Darbu apjomi, veicami papildus materiālu specifikācuijā norādīto materiālu montāžas apjomam</t>
  </si>
  <si>
    <t>Esošo gaismekļu demontāža, utilizācija</t>
  </si>
  <si>
    <t>Esošo sadaļu demontāža, utilizācija</t>
  </si>
  <si>
    <t>Iekārtu un materiālu specifikācija āra apgaismojumam un tā vadībai</t>
  </si>
  <si>
    <t>Līdzstrāvas barošanas bloks 230VAC/24VDC 0.3A 7W Phaseo</t>
  </si>
  <si>
    <t>Pārslēdzējrelejs 24VDC 6A 1CO LED TRS</t>
  </si>
  <si>
    <t>Kabelis NYY-J 3x1.5mm² melns 0.6/1kV saiva</t>
  </si>
  <si>
    <t>Automātiskais slēdzis 1P C10A 6kA Acti9 Lite K60N</t>
  </si>
  <si>
    <t>Automātiskais slēdzis 1P B6A 6kA Acti9 Lite K60N</t>
  </si>
  <si>
    <t>Kabelis NYY-J 3x2.5mm² melns 0.6/1kV saiva</t>
  </si>
  <si>
    <t>1 pola slēdzis v/a balts IP20 PRIMA</t>
  </si>
  <si>
    <t xml:space="preserve">Kabeļa ievilkšana aizsargcaurule </t>
  </si>
  <si>
    <t>Kabeļu penālis</t>
  </si>
  <si>
    <t>Pārsprieguma aizsardzība, 4 polu, C-klase</t>
  </si>
  <si>
    <t>Maks.strāvas aut.slēdzis 1f Inom=6A;~230V, B-tipa</t>
  </si>
  <si>
    <t>Maks.strāvas aut.slēdzis 1f Inom=10A;~230V, B-tipa</t>
  </si>
  <si>
    <t>Maks.strāvas aut.slēdzis 1f Inom=16A;~230V, C-tipa</t>
  </si>
  <si>
    <t xml:space="preserve">Maks.strāvas aut.slēdzis 3f Inom=16A;~400V, C-tipa </t>
  </si>
  <si>
    <t xml:space="preserve">Komb.nopl.strāvas aut.slēdzis ∆I=30mA, 2 polu,In=16A, C-tipa </t>
  </si>
  <si>
    <t xml:space="preserve">Griestos iebūvēts gaismeklis LED 41W, IP20, Thorn 96627648 OMEGA LED 3900-830 HF Q597 </t>
  </si>
  <si>
    <t xml:space="preserve">Griestos iekārts gaismeklis LED 32W, IP20, Thorn 96210314 PLANOR LED 2600 HFIX L840 </t>
  </si>
  <si>
    <t xml:space="preserve">Pie griestiem stiprināms gaismeklis LED 16W, IP44, Thorn 96241363 DA 1200 LED HF E3 OP RD WHI L840 </t>
  </si>
  <si>
    <t xml:space="preserve">Griestos iebūvēts gaismeklis LED 6W, IP44, Thorn 96665711 CETUS MINI FH LED550-830 IP65 CHR </t>
  </si>
  <si>
    <t xml:space="preserve">Pie sienas stiprināms gaismeklis LED 16W, IP44, Thorn 96241363 DA 1200 LED HF E3 OP RD WHI L840 </t>
  </si>
  <si>
    <t>Griestos iebūvēts gaismeklis LED 14W, IP20, Thorn 96642302 CHAL 200 LED1300-830 HF RSB</t>
  </si>
  <si>
    <t xml:space="preserve">Pie griestiem stiprināms gaismeklis ar lumin.spuldzēm  2x14W; IP44,OMS  TDO PC DIF 2x14W </t>
  </si>
  <si>
    <t>Pie sienas stiprināms gaismeklis LED 7W; IP54, Northcliffe, Oval B LED1x700</t>
  </si>
  <si>
    <t>Avārijas izejas gaismeklis  LED 3W, IP20, Awex, SCS30 3x1W, 1h</t>
  </si>
  <si>
    <t>1 fāzes rozete ar zemējumu, IP20, z/a, ~230V</t>
  </si>
  <si>
    <t>1 fāzes rozete ar zemējumu, IP44 ,z/a, ~230V</t>
  </si>
  <si>
    <t>1 fāzes rozete ar zemējumu, divvietīga, IP44 ,v/a,~230V</t>
  </si>
  <si>
    <t>Grīdas kārba rozetēm, 2 rozetes,~230V</t>
  </si>
  <si>
    <t>3x1,5mm2, PPJ</t>
  </si>
  <si>
    <t>4x1,5mm2,PPJ</t>
  </si>
  <si>
    <t>3x2,5mm2, PPJ</t>
  </si>
  <si>
    <t>5x6mm2, PPJ</t>
  </si>
  <si>
    <t>3x1,5mm2,(N)HXH FE 180/E30</t>
  </si>
  <si>
    <t>Zemējuma kabelis dz/z 1x6mm2, NYY-O</t>
  </si>
  <si>
    <t>Ūdenspagāde, kanalizācija</t>
  </si>
  <si>
    <t>Kanalizācijas materiālu un iekārtu specifikācija</t>
  </si>
  <si>
    <t>Plastmasas kanalizācijas cauruļvads DN50</t>
  </si>
  <si>
    <t>WAVIN ASTO Kanalizācijas cauruļvads DN58 stāvvadam</t>
  </si>
  <si>
    <t>WAVIN ASTO kanalizācijas cauruļvads DN110</t>
  </si>
  <si>
    <t>Revīzija DN110</t>
  </si>
  <si>
    <t>Divu kārtu ģipškartona (knauf blue) metāla karkasa apšuvuma kastes izveide komunikāciju slēpšanai telpās</t>
  </si>
  <si>
    <t>Lūka revīziju piekļuvei 200x200</t>
  </si>
  <si>
    <t>Kanalizācijas cauruļvadu fasondaļas</t>
  </si>
  <si>
    <t>k-ts.</t>
  </si>
  <si>
    <t>Noslēgtapa DN50</t>
  </si>
  <si>
    <t>Vakumvārsts DN50</t>
  </si>
  <si>
    <t>Vakumvārsts DN110</t>
  </si>
  <si>
    <t>Pieslegums pie esošas kanalizācijas sistēmas</t>
  </si>
  <si>
    <t>piesl.</t>
  </si>
  <si>
    <t>Montāžas komplekts kronšteini, stiprinājumi</t>
  </si>
  <si>
    <t>Hidrostatiskā pārbaude</t>
  </si>
  <si>
    <t>parb.</t>
  </si>
  <si>
    <t>Ūdensapgādes materiālu un iekārtu specifikācija</t>
  </si>
  <si>
    <t>PP-R kausējamās caurules ar šķiedrām DN20 x 3.4mm</t>
  </si>
  <si>
    <t>PP-R kausējamās caurules ar šķiedrām DN25 x 4.2mm</t>
  </si>
  <si>
    <t>Pretkondensāta izolācija, b-20mm DN20 (Poraina tipa)</t>
  </si>
  <si>
    <t>Pretkondensāta izolācija, b-20mm DN25 (Poraina tipa)</t>
  </si>
  <si>
    <t>Izlaišanas krāns DN15</t>
  </si>
  <si>
    <t>Lodveida ventilis DN20</t>
  </si>
  <si>
    <t>gb.</t>
  </si>
  <si>
    <t>Ventilis DN20</t>
  </si>
  <si>
    <t>Izlaišanas krāns DN25</t>
  </si>
  <si>
    <t>Klozetpods ar skalojamo kasti</t>
  </si>
  <si>
    <t>Virtuves izlietne ar sifonu</t>
  </si>
  <si>
    <t>Jaucejkrāns priekš virtuves izlietnes</t>
  </si>
  <si>
    <t>Izlietne ar sifonu</t>
  </si>
  <si>
    <t>Jaucejkrāns priekš izlietnes</t>
  </si>
  <si>
    <t>Noslēgkrāni ietaisēm Dn15</t>
  </si>
  <si>
    <t>Lokanais pievads DN15 L-0,5 m</t>
  </si>
  <si>
    <t>Mehāniskais filtrs ARCO DN25 (ar sietiņu)</t>
  </si>
  <si>
    <t>Vienvirziena vārsts DN25</t>
  </si>
  <si>
    <t>el. Boileris 1.5 kW</t>
  </si>
  <si>
    <t>Pieslēgums pie el. Boilera</t>
  </si>
  <si>
    <t>Pieslēgums pie esošas ūdensapgādes sist.</t>
  </si>
  <si>
    <t>Hidrauliska pārbaude</t>
  </si>
  <si>
    <t xml:space="preserve">Montāžas komplekts kronšteini, stiprinājumi </t>
  </si>
  <si>
    <t>Lūka armatūras piekļuvei 150x150</t>
  </si>
  <si>
    <t>Ventilācija</t>
  </si>
  <si>
    <t>Gaisa vads no cinkotā skārda Ø100</t>
  </si>
  <si>
    <t>Gaisa vads no cinkotā skārda Ø125</t>
  </si>
  <si>
    <t>Līkumi, pārejas, trejgabali</t>
  </si>
  <si>
    <t>Montāžas komplekts, stiprinājumi</t>
  </si>
  <si>
    <t>Apkure</t>
  </si>
  <si>
    <t>Litera 002 (3.ēka)</t>
  </si>
  <si>
    <r>
      <t>"Naval" Lodveida nolēgventilis iemetin.  Pn=25,0 kg/cm</t>
    </r>
    <r>
      <rPr>
        <sz val="9"/>
        <color indexed="8"/>
        <rFont val="Arial"/>
        <family val="2"/>
      </rPr>
      <t>², DN32</t>
    </r>
  </si>
  <si>
    <t xml:space="preserve">"Naval" Tas pats, Pn=25,0 kg/cm² DN32 </t>
  </si>
  <si>
    <t>6</t>
  </si>
  <si>
    <t>"Naval" Tas pats, DN15</t>
  </si>
  <si>
    <t>"Naval" Balansējošais vārsts Pn=10,0 kg/cm² DN20</t>
  </si>
  <si>
    <t>"Naval" Tas pats DN15</t>
  </si>
  <si>
    <t>"Danfoss" RTD-N Termo regulējošais vārsts, taisnais, DN15</t>
  </si>
  <si>
    <t>"Danfoss" RLV-S Tas pats, DN15</t>
  </si>
  <si>
    <t>Vertikālais gaisa savacējs no tērauda el. metin. Caurulēm DN100 H=200mm</t>
  </si>
  <si>
    <t>"Paroc Latvija" PVE Akmensvates puscilindri b=60mm</t>
  </si>
  <si>
    <r>
      <t xml:space="preserve">"Paroc Latvija" PVE Tas pats, </t>
    </r>
    <r>
      <rPr>
        <sz val="9"/>
        <color indexed="8"/>
        <rFont val="Arial"/>
        <family val="2"/>
      </rPr>
      <t>Ø25mm</t>
    </r>
  </si>
  <si>
    <r>
      <t xml:space="preserve">"Paroc Latvija" PVE Tas pats, </t>
    </r>
    <r>
      <rPr>
        <sz val="9"/>
        <color indexed="8"/>
        <rFont val="Arial"/>
        <family val="2"/>
      </rPr>
      <t>Ø20mm</t>
    </r>
  </si>
  <si>
    <r>
      <t xml:space="preserve">"Paroc Latvija" PVE Tas pats, </t>
    </r>
    <r>
      <rPr>
        <sz val="9"/>
        <color indexed="8"/>
        <rFont val="Arial"/>
        <family val="2"/>
      </rPr>
      <t>Ø15mm</t>
    </r>
  </si>
  <si>
    <r>
      <t xml:space="preserve">PVC līkņi </t>
    </r>
    <r>
      <rPr>
        <sz val="9"/>
        <color indexed="8"/>
        <rFont val="Arial"/>
        <family val="2"/>
      </rPr>
      <t>Ø32, 90˚</t>
    </r>
  </si>
  <si>
    <r>
      <t xml:space="preserve">Tas pats, </t>
    </r>
    <r>
      <rPr>
        <sz val="9"/>
        <color indexed="8"/>
        <rFont val="Arial"/>
        <family val="2"/>
      </rPr>
      <t>Ø20, 90˚</t>
    </r>
  </si>
  <si>
    <t>5. Materiāli stgāvvadu pievienošanai</t>
  </si>
  <si>
    <r>
      <t xml:space="preserve">Stāvvada </t>
    </r>
    <r>
      <rPr>
        <sz val="9"/>
        <color indexed="8"/>
        <rFont val="Arial"/>
        <family val="2"/>
      </rPr>
      <t>Ø20 pievienošanai pie Ø32</t>
    </r>
  </si>
  <si>
    <r>
      <t xml:space="preserve">Tas pats, </t>
    </r>
    <r>
      <rPr>
        <sz val="9"/>
        <color indexed="8"/>
        <rFont val="Arial"/>
        <family val="2"/>
      </rPr>
      <t xml:space="preserve">Ø15 </t>
    </r>
  </si>
  <si>
    <r>
      <t xml:space="preserve">Tas pats, </t>
    </r>
    <r>
      <rPr>
        <sz val="9"/>
        <color indexed="8"/>
        <rFont val="Arial"/>
        <family val="2"/>
      </rPr>
      <t xml:space="preserve">Ø20 pie Ø25 </t>
    </r>
  </si>
  <si>
    <r>
      <t xml:space="preserve">Materiāli un veidgabali radiātoru pievadu </t>
    </r>
    <r>
      <rPr>
        <sz val="9"/>
        <color indexed="8"/>
        <rFont val="Arial"/>
        <family val="2"/>
      </rPr>
      <t xml:space="preserve">Ø15 pievienošanai stāvvadam Ø20 </t>
    </r>
  </si>
  <si>
    <r>
      <t xml:space="preserve">Tas pats, </t>
    </r>
    <r>
      <rPr>
        <sz val="9"/>
        <color indexed="8"/>
        <rFont val="Arial"/>
        <family val="2"/>
      </rPr>
      <t xml:space="preserve">Ø15 pie Ø15 </t>
    </r>
  </si>
  <si>
    <t>Veidgabali un materiāli vertikālā gaisa savācēja uzstādīšanai</t>
  </si>
  <si>
    <t>Apvalk caurules cauruļvadu Ø32 šķērsojot pārsegumu</t>
  </si>
  <si>
    <r>
      <t xml:space="preserve">Apvalk caurules cauruļvadu </t>
    </r>
    <r>
      <rPr>
        <sz val="9"/>
        <color indexed="8"/>
        <rFont val="Arial"/>
        <family val="2"/>
      </rPr>
      <t>Ø20 šķērsojot pārsegumu</t>
    </r>
  </si>
  <si>
    <t xml:space="preserve">Materiāli cauruļvadu stiprināšnai pie ēkas iekšsienām </t>
  </si>
  <si>
    <r>
      <t xml:space="preserve">Cauruļvadu </t>
    </r>
    <r>
      <rPr>
        <sz val="9"/>
        <color indexed="8"/>
        <rFont val="Arial"/>
        <family val="2"/>
      </rPr>
      <t>Ø32 izolēšana ar akmensvates puscilindriem b=60mm</t>
    </r>
  </si>
  <si>
    <t>Izolēto cauruļvadu notīšana ar PVC plevi</t>
  </si>
  <si>
    <t>Atvērumu izurbšana pārsegumā stāvvadu ievietošanai</t>
  </si>
  <si>
    <t>Apkures sistēmas hidrauliskā parbaude</t>
  </si>
  <si>
    <t xml:space="preserve">Radiatoru ieregulēšana un parbaude uz silšanu </t>
  </si>
  <si>
    <t>Appkures sistēmas nodošana pasūtītājam</t>
  </si>
  <si>
    <t>Ģipškartons konstrukciju demontāža</t>
  </si>
  <si>
    <t>Pārsedze pagrabstāvā</t>
  </si>
  <si>
    <t>U-profils 200x76 L=2320</t>
  </si>
  <si>
    <t>gab</t>
  </si>
  <si>
    <t>Plakandzezs 60x4mm</t>
  </si>
  <si>
    <t>Java "Maxgrout" bezrukuma C20/25</t>
  </si>
  <si>
    <t>2.stāva durvju ailu pārsedzes izveide</t>
  </si>
  <si>
    <t>Vītņstienis M16x90</t>
  </si>
  <si>
    <t xml:space="preserve">Linoleja grīdas seguma ieklāšana Nodilumizsturības klase - 33  (kāpņu telpās veidot 5cm linoleja atloku grīdlīstu vietā ) </t>
  </si>
  <si>
    <t>Krāsota ģipškartona apdares izveide uz esošā koka karkasa izmantojot Knauf Blue</t>
  </si>
  <si>
    <r>
      <t xml:space="preserve">Vienviru koka iekšdurvju </t>
    </r>
    <r>
      <rPr>
        <b/>
        <sz val="9"/>
        <color indexed="8"/>
        <rFont val="Arial"/>
        <family val="2"/>
      </rPr>
      <t>DL-1</t>
    </r>
    <r>
      <rPr>
        <sz val="9"/>
        <rFont val="Arial"/>
        <family val="2"/>
      </rPr>
      <t xml:space="preserve"> montāža, 860*2160mm (h), koka finierējuma (gaišs osis),labā vērtne, ieskaitot durvju kārbu,aplodas no abām pusēm,   furnitūru (eņģes, slēdzeni, rokturus), bez sliekšņa, R</t>
    </r>
    <r>
      <rPr>
        <vertAlign val="subscript"/>
        <sz val="9"/>
        <color indexed="8"/>
        <rFont val="Arial"/>
        <family val="2"/>
      </rPr>
      <t>W</t>
    </r>
    <r>
      <rPr>
        <sz val="9"/>
        <rFont val="Arial"/>
        <family val="2"/>
      </rPr>
      <t>≥30Db, ar dūmu caurlaidības ierobežojumu (S).</t>
    </r>
  </si>
  <si>
    <t>Sienu demontāža (koka karkass, apšūts ar pvc dēļiem)</t>
  </si>
  <si>
    <t>Ķieģeļu sienu demontāža (pusķieģeļa biezuma)</t>
  </si>
  <si>
    <t>Saunas un kamīna demontāža</t>
  </si>
  <si>
    <t>Proj. gāzbetona bloku starpsiena (tips Nr.2)</t>
  </si>
  <si>
    <t>Proj. koka karkasa ģipškartona starpsiena (tips Nr.3)</t>
  </si>
  <si>
    <t xml:space="preserve">Virtuves galda virsma 2,2m plata, ar atvilktnēm kā arī skapīšiem zem galda virsmas visā galda virsma garumā un skapīšiem 55cm augstumā no galda virsmas visā galda virsmas garumā. Durtiņu un atvilkņu furnitūra ar nobremzēšanas funkciju. Durtiņu un atvilktņu materiāls pieskaņots telpas durvīm, to dalījums pa ~40cm, galda virsma pelēka ar faktūru, rokturi hromēti matēts tērauds (pimēram GTV RS) </t>
  </si>
  <si>
    <t>Palodzes</t>
  </si>
  <si>
    <t xml:space="preserve">Iekšējās koka palodzes P1 uzstādīšana 450x1.30x40  </t>
  </si>
  <si>
    <t xml:space="preserve">Iekšējās koka palodzes P2 uzstādīšana 450x1.80x40 </t>
  </si>
  <si>
    <t xml:space="preserve">Iekšējās koka palodzes P3 uzstādīšana 270x1.30x40 </t>
  </si>
  <si>
    <t>Dzeltena, 5cm plata, kontrastējoša marķējuma izveide</t>
  </si>
  <si>
    <t>Esošo koka margu demontāža, nerūsējošā tērauda margu nomtāža vietā h=900</t>
  </si>
  <si>
    <t>Iznesuma indikātors detektoriem VSU-01, tā uzstādīšana</t>
  </si>
  <si>
    <t>Kompl.</t>
  </si>
  <si>
    <t>SS-3  sadalne (Lit.005)</t>
  </si>
  <si>
    <t>Sadalnes korpuss v/a, IP43, 60 moduļu</t>
  </si>
  <si>
    <t>SS-4  sadalne  (Lit.005)</t>
  </si>
  <si>
    <t>Rāmītis z/a rozetēm, 6-vietīgs</t>
  </si>
  <si>
    <t>Divpolu z/a slēdzis; ~230V, 10A, IP44</t>
  </si>
  <si>
    <t xml:space="preserve">Maks.strāvas aut.slēdzis 3f Inom=25A;~400V, C-tipa </t>
  </si>
  <si>
    <t>Maks.strāvas aut.slēdzis 1f Inom=6A;~230V, C-tipa</t>
  </si>
  <si>
    <t>Pie griestiem stiprināms gaismeklis LED 16W, IP44,Thorn 96241363 DA 1200 LED HF E3 OP RD WHI L840</t>
  </si>
  <si>
    <t xml:space="preserve">Griestos iebūvēts gaismeklis LED 6W, IP44,Thorn 96665711 CETUS MINI FH LED550-830 IP65 CHR </t>
  </si>
  <si>
    <t xml:space="preserve">Pie sienas stiprināms gaismeklis LED 16W, IP44,Thorn 96241363 DA 1200 LED HF E3 OP RD WHI L840 </t>
  </si>
  <si>
    <t xml:space="preserve">Avārijas izejas gaismeklis  LED 3W, IP20, OMS  TDO PC DIF 2x14W </t>
  </si>
  <si>
    <t>1 fāzes rozete ar zemējumu, IP20, z/a, 16 A; ~230V</t>
  </si>
  <si>
    <t>1 fāzes rozete ar zemējumu, IP44 ,z/a, 16 A; ~230V</t>
  </si>
  <si>
    <t>4x1,5mm2, PPJ</t>
  </si>
  <si>
    <t>5x4mm2, PPJ</t>
  </si>
  <si>
    <t>3x1,5mm2, (N)HXH FE 180/E30</t>
  </si>
  <si>
    <t>Ūdensapgāde un kanalizācija</t>
  </si>
  <si>
    <t>Sadzīves kanalizācijas materiālu un iekārtu specifikācija</t>
  </si>
  <si>
    <t>Plastmasas kanalizācijas caurules DN40</t>
  </si>
  <si>
    <t>Plastmasas kanalizācijas caurules DN50</t>
  </si>
  <si>
    <t>Plastmasas kanalizācijas caurules DN110</t>
  </si>
  <si>
    <t>Revīzija DN50</t>
  </si>
  <si>
    <t>Lūka revīzijas piekļuvei 150x150</t>
  </si>
  <si>
    <t>Mehāniskais filtrs ARCO DN20 (ar sietiņu)</t>
  </si>
  <si>
    <t>Vienvirziena vārsts DN20</t>
  </si>
  <si>
    <t>Ugunsnoturīgas pārejas izveide sienā caurulei  EI60</t>
  </si>
  <si>
    <t>El. boileris 1.5 kW</t>
  </si>
  <si>
    <t>Lūka armatūras piekļuvei 250x250</t>
  </si>
  <si>
    <t>Gaisa vads no cinkotā skārda Ø160</t>
  </si>
  <si>
    <t>Litera 005 (4.ēka)</t>
  </si>
  <si>
    <r>
      <t>"Naval" Lodveida nolēgventilis Pn=10,0 kg/cm</t>
    </r>
    <r>
      <rPr>
        <sz val="9"/>
        <color indexed="8"/>
        <rFont val="Arial"/>
        <family val="2"/>
      </rPr>
      <t>², DN32</t>
    </r>
  </si>
  <si>
    <t>"Naval" Tas pats, DN20/DN15</t>
  </si>
  <si>
    <t>Balansējošais vārsts DN32</t>
  </si>
  <si>
    <t>Tas pats DN20</t>
  </si>
  <si>
    <t>"Danfoss" RA-N15 Tas pats, UK veida, DN15</t>
  </si>
  <si>
    <t>"Danfoss" RLV-S Termoregulējošais vārsts, taisnais</t>
  </si>
  <si>
    <t>"Danfoss" RLV-S Tas pats, leņķveida DN15</t>
  </si>
  <si>
    <r>
      <t xml:space="preserve">Tērauda ūdens-gāzes vada caurules </t>
    </r>
    <r>
      <rPr>
        <sz val="9"/>
        <color indexed="8"/>
        <rFont val="Arial"/>
        <family val="2"/>
      </rPr>
      <t>Ø32</t>
    </r>
  </si>
  <si>
    <t>4. Materiāli stāvvadu pievienošanai</t>
  </si>
  <si>
    <r>
      <t xml:space="preserve">Tas pats, </t>
    </r>
    <r>
      <rPr>
        <sz val="9"/>
        <color indexed="8"/>
        <rFont val="Arial"/>
        <family val="2"/>
      </rPr>
      <t xml:space="preserve">Ø15 pie Ø32 </t>
    </r>
  </si>
  <si>
    <r>
      <t xml:space="preserve">Tas pats, </t>
    </r>
    <r>
      <rPr>
        <sz val="9"/>
        <color indexed="8"/>
        <rFont val="Arial"/>
        <family val="2"/>
      </rPr>
      <t xml:space="preserve">Ø15 pie Ø20 </t>
    </r>
  </si>
  <si>
    <r>
      <t xml:space="preserve">Veidgabali un materiāli radiātoru apsaitei </t>
    </r>
    <r>
      <rPr>
        <sz val="9"/>
        <color indexed="8"/>
        <rFont val="Arial"/>
        <family val="2"/>
      </rPr>
      <t>Ø15</t>
    </r>
  </si>
  <si>
    <t>Veidgabali un materiāli vertikālo gaisa savācēju uzstādīšanai</t>
  </si>
  <si>
    <r>
      <t xml:space="preserve">Atvērumu izurbšana cauruļvadu </t>
    </r>
    <r>
      <rPr>
        <sz val="9"/>
        <color indexed="8"/>
        <rFont val="Arial"/>
        <family val="2"/>
      </rPr>
      <t>Ø20 ievietošanai pārsegumā</t>
    </r>
  </si>
  <si>
    <r>
      <t xml:space="preserve">Tas pats, šķērsienās </t>
    </r>
    <r>
      <rPr>
        <sz val="9"/>
        <color indexed="8"/>
        <rFont val="Arial"/>
        <family val="2"/>
      </rPr>
      <t>Ø15</t>
    </r>
  </si>
  <si>
    <t>Apkures sist. Hidraulsikā parbaude</t>
  </si>
  <si>
    <t>Radiatoru ieregulēšana un pārbaude uz silšanu</t>
  </si>
  <si>
    <t>Apkures sist. Nodošana pasūtītājam</t>
  </si>
  <si>
    <t>Tāme sastādīta 2017.gada tirgus cenās, pamatojoties uz AR, DOP daļas rasējumiem</t>
  </si>
  <si>
    <t>Tāme sastādīta 2017.gada tirgus cenās, pamatojoties uz AR,  DOP daļas rasējumiem</t>
  </si>
  <si>
    <t>Būves nosaukums: LIT 005</t>
  </si>
  <si>
    <t>Būves nosaukums: LIT 002</t>
  </si>
  <si>
    <t>Tāme sastādīta 2017.gada tirgus cenās, pamatojoties uz BP daļu rasējumiem</t>
  </si>
  <si>
    <t>Lokālā tāme Nr. 1-2</t>
  </si>
  <si>
    <t>Lokālā tāme Nr. 1-3</t>
  </si>
  <si>
    <t>Lokālā tāme Nr. 1-5</t>
  </si>
  <si>
    <t>Lokālā tāme Nr. 1-6</t>
  </si>
  <si>
    <t>Lokālā tāme Nr. 1-7</t>
  </si>
  <si>
    <t>Būvprojekta 3.kārta - litera 005 iekšdarbi</t>
  </si>
  <si>
    <t>Būvprojekta 4.kārta - iekšpagalma bruģētais segums, atkritumu novietne pie litera 001</t>
  </si>
  <si>
    <t>Būvprojekta 1.kārta - litera 001 ēkas iekšdarbi, invalīdu pandus, apkures sistēma, siltumapgādes ārējie tīkli</t>
  </si>
  <si>
    <t>Būvprojekta 2.kārta - litera 002 ēkas iekšdarbi, garāžas un vējtvera piebūves nojaukšana. Fasādes darbi demontāžas vietās</t>
  </si>
  <si>
    <t>Objekta adrese: Kr. Valdemāra ielā 31, 31A un 31B, Rīga</t>
  </si>
  <si>
    <t>Objekta adrese: Krišjāņa Valdemāra iela 31A, Rīga</t>
  </si>
  <si>
    <t>Būves nosaukums: Liters 001, liters 002, liters 005</t>
  </si>
  <si>
    <t>Būves nosaukums: Liters 001</t>
  </si>
  <si>
    <t>Būves nosaukums: Liter 001</t>
  </si>
  <si>
    <t>Objekta adrese: Krišjāņa Valdemāra iela 31B, Rīga</t>
  </si>
  <si>
    <t>Objekta adrese: Kr. Valdemāra ielā 31, Rīga</t>
  </si>
  <si>
    <t>Būves nosaukums: Liters 002</t>
  </si>
  <si>
    <t>Būves nosaukums: Liters 005</t>
  </si>
  <si>
    <t>Objekta nosaukums:  Fasādes ārējā sakārtošana un siltināšana Kr. Valdemāra ielā 31, Rīgā</t>
  </si>
  <si>
    <t>Objekta nosaukums:  Fasādes ārējā sakārtošana un siltināšana Kr. Valdemāra ielā 31A, Rīgā</t>
  </si>
  <si>
    <t>Objekta nosaukums:  Fasādes ārējā sakārtošana un siltināšana Kr. Valdemāra ielā 31B, Rīgā</t>
  </si>
  <si>
    <t>1.stāva tualete</t>
  </si>
  <si>
    <t xml:space="preserve">Pods </t>
  </si>
  <si>
    <t>Izlietne</t>
  </si>
  <si>
    <t>Sastatņu uzstādīšana ēkai (ar termosarukuma plēvi pa sastatņu ārējo perimetru)</t>
  </si>
  <si>
    <t>Elektronisko sakaru tīkli, ārējie tīkli</t>
  </si>
  <si>
    <t>Tranšejas rakšana</t>
  </si>
  <si>
    <t>m³</t>
  </si>
  <si>
    <t>Vertikālo tranšeju sienu nostiprināšana</t>
  </si>
  <si>
    <t>Nostiprināšanas plāksnes</t>
  </si>
  <si>
    <t>Esošo elektrokabeļu balstīšana</t>
  </si>
  <si>
    <t>Esošo elektrokabeļu aiszsargcauruļu montāža</t>
  </si>
  <si>
    <t>Aizsargcaurule 750N Ø160</t>
  </si>
  <si>
    <t>Brīdinājuma letes ieklāšana</t>
  </si>
  <si>
    <t>Blower door tests</t>
  </si>
  <si>
    <t>Ēkas blower door testa veikšana pēc melnās apdares  un iesniegšana Pasūtītājam</t>
  </si>
  <si>
    <t>Ēkas blower door testa veikšana pēc melnās apdares nepilnību novēršanas un iesniegšana Pasūtītājam</t>
  </si>
  <si>
    <t>Vieglas konstrukcijas pārvietojamo sienas paneļu izgatavošana</t>
  </si>
  <si>
    <t>Kvadrātcaurule 50x50x3</t>
  </si>
  <si>
    <t>Kvadrātcaurule 50x50x4</t>
  </si>
  <si>
    <t>Tērauda loksne biezums 2mm</t>
  </si>
  <si>
    <t>Metāla loksne 2mm (zem rukki profilloksnes)</t>
  </si>
  <si>
    <t>Plakandzelzs 50x3</t>
  </si>
  <si>
    <t>Loksnes 8mm biezas</t>
  </si>
  <si>
    <t>LS.A-50-14-AS-M16x108 paneļu līmeņošanas pēda ar pretslīdes apakšslāni</t>
  </si>
  <si>
    <t>3mm loksne 37x43</t>
  </si>
  <si>
    <t>GN 717-8-M16x1.5-C-NI Fiksācijas tapa</t>
  </si>
  <si>
    <t>Skrūve ar cilpu M20 DIN582</t>
  </si>
  <si>
    <t>Regulējamā atsaite</t>
  </si>
  <si>
    <t>Augšējais kronšteins ar ķīmisko enkurojumu</t>
  </si>
  <si>
    <t>Apakšējais kronšteins ar ķīmisko enkurojumu</t>
  </si>
  <si>
    <t>Sienas piekļāvuma skārda noseglements(zem jumta konstrukcijas)</t>
  </si>
  <si>
    <t>Notekrene (krāsa RR32) ar papildelementiem</t>
  </si>
  <si>
    <t>Notekcaurule(dalīta no notekrenes, krāsa RR32) ar piltuvi augšdaļā un līkumu apakšējā galā (stiprinājumiem pie sienas papildus izmantot ejot Power-bloc)</t>
  </si>
  <si>
    <t>Siltinātās un apmestās fasādes plaknes pieslēguma vietu apdare, visas plaknes pārkrāsošana atbistoši esošajam krāsojumam</t>
  </si>
  <si>
    <t xml:space="preserve">Sīkmateriāli (skrūves, uzgriežņi,paplāksnes, bultskrūves, vītņstieņi, fiksāciju elementi, hermētiķi utt.) </t>
  </si>
  <si>
    <t>Citi izdevumi</t>
  </si>
  <si>
    <t>Vieglas konstrukcijas pārvietojamo sienas paneļu uzstādīšana</t>
  </si>
  <si>
    <t>Ēkas trīsstāvu apjoma jumta rekonstrukcija</t>
  </si>
  <si>
    <t>Esošā dēļu klāja demontāža</t>
  </si>
  <si>
    <t>Tvaika izolācijas ProClima INTELLO  montāža</t>
  </si>
  <si>
    <t>Esošas akmens vates atpakaļmontāža</t>
  </si>
  <si>
    <t>Esošā dēļu klāja atpakaļmontāža</t>
  </si>
  <si>
    <t>Koka latas 120x40mm montāža</t>
  </si>
  <si>
    <t>Akmensvates Paroc eXtra 120mm montāža</t>
  </si>
  <si>
    <t>Difūzijas membrānas ProClima SOLITEX MENTO 1000 montāža</t>
  </si>
  <si>
    <t>Pieslēguma līmes ProClima ORCON &amp; 600ml montāža</t>
  </si>
  <si>
    <t>Savienojuma lentas ProClima TESCON Van montāža</t>
  </si>
  <si>
    <t>Koka latas 30x40mm montāža</t>
  </si>
  <si>
    <t>Koka latas 32x100mm montāža</t>
  </si>
  <si>
    <t xml:space="preserve">Pagrabstāva sienu un  pirmā stāva telpu ārsienu apakšdaļas ~1m zonā no grīdas žāvēšana, apstrāde ar bioloģiskās aizsardzības līdzekļiem  </t>
  </si>
  <si>
    <t xml:space="preserve">Pagraba kāpņu telpas sienu, ailsānu izlīdzināšana, siltināšana ar FF-PIR ALK siltumizolāciju 50mm, apšūšana ar ģipškartona loksnēm, špaktelēšana, krāsošanu </t>
  </si>
  <si>
    <t>Pagraba un tā kāpņu ārsienu siltināšana ar FF-PIR ALK 90mm uz impregnēta koka latu karkasa, apšūšana ar ģipškartona loksnēm, špaktelēšana, krāsošana</t>
  </si>
  <si>
    <t xml:space="preserve">1. un 2. stāva ārsienu siltināšana ar Kooltherm 118 82.5mm uz impregnēta koka latu karkasa, špaktelēšana, krāsošana </t>
  </si>
  <si>
    <t>Logu un durvju ailsānu siltināšana ar Kooltherm 118 42.5mm, špaktelēšana, krāsošana</t>
  </si>
  <si>
    <t>Pagraba kāpņu telpas griestu siltināšana ar Kooltherm 118 32.5mm uz impregnēta koka latu karkasa, špaktelēšana, krāsošana</t>
  </si>
  <si>
    <t>Esošās pagraba, kā arī tā kāpņu telpas grīdas un tās grunts daļas demontāža, jaunas siltlinātas izveide vietā (ieskaitot platību zem kāpnēm),  izmantojot Tenaporu EPS100 200mm</t>
  </si>
  <si>
    <t xml:space="preserve">Pagraba kāpņu betonēšana </t>
  </si>
  <si>
    <t>Siltinājuma lokšņu iestrāde  pagraba kāpņu apjoma jumtam Paroc extra 200</t>
  </si>
  <si>
    <t>Esošo ventilācijas šahtu tīrīšana</t>
  </si>
  <si>
    <t xml:space="preserve">Pagrabstāva ārssienu un  pirmā stāva telpu ārsienu apakšdaļas ~1m zonā no grīdas žāvēšana, apstrāde ar bioloģiskās aizsardzības līdzekļiem </t>
  </si>
  <si>
    <t>Pagraba sienu siltināšana ar FF-PIR ALK 90mm uz impregnēta koka latu karkasa, apšūšana ar ģipškartona loksnēm, špaktelēšana, krāsošana</t>
  </si>
  <si>
    <t>Kāpņu telpas sienu, ailsānu izlīdzināšana, siltināšana ar FF-PIR ALK siltumizolāciju 20mm, apšūšana ar ģipškartona loksnēm, špaktelēšana, krāsošanu (zem augstuma atzīmes ±0.000)</t>
  </si>
  <si>
    <t>Kāpņu telpas sienu izlīdzināšana, siltināšana ar Kooltherm 118 32.5mm, špaktelēšana, krāsošana (virs  atzīmes ±0.000)</t>
  </si>
  <si>
    <t>1. 2., un 3 stāva sienu siltināšana ar Kooltherm 118 82.5mm uz impregnēta koka latu karkasa, špaktelēšana, krāsošana</t>
  </si>
  <si>
    <t>Esošās pagraba grīdas un tās grunts daļas demontāža, jaunas un siltinātas izveide vietā ( izmantojot siltinājumu Tenaporu EPS100 200mm)</t>
  </si>
  <si>
    <t>Ailu un nišu aizdare</t>
  </si>
  <si>
    <t>Bēniņu grīdas pastiprināšana</t>
  </si>
  <si>
    <t>Pasija 100x200 L=3250</t>
  </si>
  <si>
    <t>Koka skrūve DIN 571 12x380
ar paplatinātas virsmas paplāksni DIN 9021</t>
  </si>
  <si>
    <t xml:space="preserve">Ruļļu akmens vate b=100mm </t>
  </si>
  <si>
    <t>Grants tranšejas aizpildījumam, blietēšana līdz Dr ≥95%</t>
  </si>
  <si>
    <t>Smilts apbērums un izlīdzinošā kārta, blietēšana līdz Dr ≥95%</t>
  </si>
  <si>
    <t>Projektēto kabeļu aizsargcaurule ∅50 750N</t>
  </si>
  <si>
    <t xml:space="preserve">Aizsargcaurule 750N Ø110  </t>
  </si>
  <si>
    <r>
      <t xml:space="preserve">Vienviru PVC iekšdurvju </t>
    </r>
    <r>
      <rPr>
        <b/>
        <sz val="9"/>
        <rFont val="Arial"/>
        <family val="2"/>
      </rPr>
      <t>DK-2</t>
    </r>
    <r>
      <rPr>
        <sz val="9"/>
        <rFont val="Arial"/>
        <family val="2"/>
      </rPr>
      <t xml:space="preserve"> montāža, ailai 1050x2100mm, kreisā vērtne. Durvju brīvā vērtne vismaz 700mm.  ieskaitot durvju kārbu,aplodas no abām pusēm,  furnitūru (eņģes, slēdzeni, rokturus), bez sliekšņa</t>
    </r>
  </si>
  <si>
    <r>
      <t xml:space="preserve">Vienviru PVC iekšdurvju </t>
    </r>
    <r>
      <rPr>
        <b/>
        <sz val="9"/>
        <rFont val="Arial"/>
        <family val="2"/>
      </rPr>
      <t>DL-1</t>
    </r>
    <r>
      <rPr>
        <sz val="9"/>
        <rFont val="Arial"/>
        <family val="2"/>
      </rPr>
      <t xml:space="preserve"> montāža, ailai 1050x2100mm, labā vērtne. Durvju brīvā vērtne vismaz 900mm. Aprīkot atbilstoši prasībām cilvēkiem ar kustību traucējumiem. Ieskaitot durvju kārbu,aplodas no abām pusēm,  furnitūru (eņģes, slēdzeni, rokturus), bez sliekšņa</t>
    </r>
  </si>
  <si>
    <r>
      <t xml:space="preserve">Vienviru PVC iekšdurvju </t>
    </r>
    <r>
      <rPr>
        <b/>
        <sz val="9"/>
        <rFont val="Arial"/>
        <family val="2"/>
      </rPr>
      <t>DK-1</t>
    </r>
    <r>
      <rPr>
        <sz val="9"/>
        <rFont val="Arial"/>
        <family val="2"/>
      </rPr>
      <t xml:space="preserve"> montāža, ailai 1050x2100mm, kreisā vērtne. Durvju brīvā vērtne vismaz 900mm. Aprīkot atbilstoši prasībām cilvēkiem ar kustību traucējumiem. Ieskaitot durvju kārbu,aplodas no abām pusēm,  furnitūru (eņģes, slēdzeni, rokturus), bez sliekšņa</t>
    </r>
  </si>
  <si>
    <r>
      <t xml:space="preserve">Vienviru alumīnija konstrukcijas ārdurvju ar stikla paketi </t>
    </r>
    <r>
      <rPr>
        <b/>
        <sz val="9"/>
        <rFont val="Arial"/>
        <family val="2"/>
      </rPr>
      <t>DK-3</t>
    </r>
    <r>
      <rPr>
        <sz val="9"/>
        <rFont val="Arial"/>
        <family val="2"/>
      </rPr>
      <t xml:space="preserve"> montāža, ailai 1050x2100mm, kreisā vērtne. Durvju brīvā vērtne vismaz 900mm. Aprīkot atbilstoši prasībām cilvēkiem ar kustību traucējumiem. Ieskaitot durvju kārbu,aplodas no abām pusēm,  ar pašaizvēršanās mehānismu, furnitūru (eņģes, slēdzeni, rokturus), bez sliekšņa. U vērtība ≤ 1,4 W/(m2/*K)
</t>
    </r>
  </si>
  <si>
    <r>
      <t xml:space="preserve">Alūmīnija konstrukcijas rāmis ar stikla paketi </t>
    </r>
    <r>
      <rPr>
        <b/>
        <sz val="9"/>
        <rFont val="Arial"/>
        <family val="2"/>
      </rPr>
      <t>S-1</t>
    </r>
    <r>
      <rPr>
        <sz val="9"/>
        <rFont val="Arial"/>
        <family val="2"/>
      </rPr>
      <t xml:space="preserve"> montāža, ailai 1220x2350mm, kreisā vērtne. Durvju brīvā vērtne vismaz 900mm.  U vērtība ≤ 1,4 W/(m2/*K). Horizontālā metāla spraišļa 35x150x1220mm iestrāde</t>
    </r>
  </si>
  <si>
    <r>
      <t xml:space="preserve">Vienviru PVC iekšdurvju </t>
    </r>
    <r>
      <rPr>
        <b/>
        <sz val="9"/>
        <rFont val="Arial"/>
        <family val="2"/>
      </rPr>
      <t>DK-4</t>
    </r>
    <r>
      <rPr>
        <sz val="9"/>
        <rFont val="Arial"/>
        <family val="2"/>
      </rPr>
      <t xml:space="preserve"> montāža, ailai 1050x2100mm, kreisā vērtne. Durvju brīvā vērtne vismaz 900mm. Aprīkot atbilstoši prasībām cilvēkiem ar kustību traucējumiem. Ieskaitot durvju kārbu,aplodas no abām pusēm, ar pašaizvēršanās mehānismu,  furnitūru (eņģes, slēdzeni, rokturus), bez sliekšņa.  Minimālā ugunsnotuības EI30</t>
    </r>
  </si>
  <si>
    <t>Objekta nosaukums:  Ēku pārbūve un pagalma sakārtošana Kr. Valdemāra ielā 31, 31A, 31B, Rīgā</t>
  </si>
  <si>
    <t>Būvprojekta 4.kārta - iekšpagalma bruģētais segums, tīkli, atkritumu novietne pie litera 001</t>
  </si>
  <si>
    <t>Vieglas konstrukcijas pārvietojamo sienas paneļu atkritumu konteinera metāla nojume</t>
  </si>
  <si>
    <t>L - profils 100x100x8 L=1600</t>
  </si>
  <si>
    <t>L - profils 100x100x8 L=1400</t>
  </si>
  <si>
    <t>U - profils 120x52 L=2350</t>
  </si>
  <si>
    <t>Aizmūrēšana ar māla ķieģeļiem un kaļķu javu</t>
  </si>
  <si>
    <t>Kaļķu javas apmetuma izveide 10-20mm</t>
  </si>
  <si>
    <r>
      <t xml:space="preserve">Vienviru koka iekšdurvju </t>
    </r>
    <r>
      <rPr>
        <b/>
        <sz val="9"/>
        <color indexed="8"/>
        <rFont val="Arial"/>
        <family val="2"/>
      </rPr>
      <t>DL-2</t>
    </r>
    <r>
      <rPr>
        <sz val="9"/>
        <rFont val="Arial"/>
        <family val="2"/>
      </rPr>
      <t xml:space="preserve"> montāža, 1050*2160mm (h), koka finierējuma (gaišs osis), kreisā vērtne, ieskaitot durvju kārbu,aplodas no abām pusēm,   furnitūru (eņģes, slēdzeni, rokturus), bez sliekšņa, R</t>
    </r>
    <r>
      <rPr>
        <vertAlign val="subscript"/>
        <sz val="9"/>
        <color indexed="8"/>
        <rFont val="Arial"/>
        <family val="2"/>
      </rPr>
      <t>W</t>
    </r>
    <r>
      <rPr>
        <sz val="9"/>
        <rFont val="Arial"/>
        <family val="2"/>
      </rPr>
      <t>≥30Db, ar dūmu caurlaidības ierobežojumu (S).</t>
    </r>
  </si>
  <si>
    <r>
      <t xml:space="preserve">Vienviru koka iekšdurvju </t>
    </r>
    <r>
      <rPr>
        <b/>
        <sz val="9"/>
        <color indexed="8"/>
        <rFont val="Arial"/>
        <family val="2"/>
      </rPr>
      <t>DK-3</t>
    </r>
    <r>
      <rPr>
        <sz val="9"/>
        <rFont val="Arial"/>
        <family val="2"/>
      </rPr>
      <t xml:space="preserve"> montāža, 1050*2160mm (h), koka finierējuma (gaišs osis),labā vērtne, ieskaitot durvju kārbu,aplodas no abām pusēm,   furnitūru (eņģes, slēdzeni, rokturus), bez sliekšņa, R</t>
    </r>
    <r>
      <rPr>
        <vertAlign val="subscript"/>
        <sz val="9"/>
        <color indexed="8"/>
        <rFont val="Arial"/>
        <family val="2"/>
      </rPr>
      <t>W</t>
    </r>
    <r>
      <rPr>
        <sz val="9"/>
        <rFont val="Arial"/>
        <family val="2"/>
      </rPr>
      <t>≥30Db, ar stiklojumu.</t>
    </r>
  </si>
  <si>
    <t>Caurules</t>
  </si>
  <si>
    <t xml:space="preserve"> Noslēdzošā un regulējošā armatūra</t>
  </si>
  <si>
    <t>Tas pats, DN32</t>
  </si>
  <si>
    <t>Tas pats, DN15</t>
  </si>
  <si>
    <t>Balansējošais vārsts Pn=25,0 kg/cm² Dn40</t>
  </si>
  <si>
    <t>Izolacija</t>
  </si>
  <si>
    <t>Materiāli</t>
  </si>
  <si>
    <t>Nekustīgais balsts c-dam, stiprinājumam pie griestiem, "Walraven" RČ Ekspert SIA</t>
  </si>
  <si>
    <t>Darbu apjomi</t>
  </si>
  <si>
    <t>Slīdošo balstu c-dam 2Ø40 pie ēkas griestiem izbūve (griezums 2-2)</t>
  </si>
  <si>
    <t>Slīdošo balstu c-dam 2Ø32 izbūve pie ēkas griestiem (griezums 4-4)</t>
  </si>
  <si>
    <r>
      <t>Tas pats, 2</t>
    </r>
    <r>
      <rPr>
        <sz val="9"/>
        <color indexed="8"/>
        <rFont val="Arial"/>
        <family val="2"/>
      </rPr>
      <t xml:space="preserve">Ø32 </t>
    </r>
  </si>
  <si>
    <r>
      <t>Nekustīgā balsta c-dam 2</t>
    </r>
    <r>
      <rPr>
        <sz val="9"/>
        <color indexed="8"/>
        <rFont val="Arial"/>
        <family val="2"/>
      </rPr>
      <t>Ø</t>
    </r>
    <r>
      <rPr>
        <sz val="9"/>
        <color indexed="8"/>
        <rFont val="Calibri"/>
        <family val="2"/>
      </rPr>
      <t>40 izbūve pie ēkas griestiem</t>
    </r>
  </si>
  <si>
    <r>
      <t xml:space="preserve">Tas pats,  </t>
    </r>
    <r>
      <rPr>
        <sz val="9"/>
        <color indexed="8"/>
        <rFont val="Arial"/>
        <family val="2"/>
      </rPr>
      <t>Ø32 b=40</t>
    </r>
  </si>
  <si>
    <r>
      <t>m</t>
    </r>
    <r>
      <rPr>
        <sz val="9"/>
        <color indexed="8"/>
        <rFont val="Calibri"/>
        <family val="2"/>
      </rPr>
      <t>²</t>
    </r>
  </si>
  <si>
    <r>
      <t xml:space="preserve">Slīdošais balsts c-dam </t>
    </r>
    <r>
      <rPr>
        <sz val="9"/>
        <color indexed="8"/>
        <rFont val="Arial"/>
        <family val="2"/>
      </rPr>
      <t>Ø40, stiprinājumam pie griestiem (griezums 2-2), "Walraven" RČ Ekspert SIA</t>
    </r>
  </si>
  <si>
    <r>
      <t xml:space="preserve">Slīdošais balsts c-dam </t>
    </r>
    <r>
      <rPr>
        <sz val="9"/>
        <color indexed="8"/>
        <rFont val="Arial"/>
        <family val="2"/>
      </rPr>
      <t>Ø40, stiprinājumam pie griestiem (griezums 1-1), "Walraven" RČ Ekspert SIA</t>
    </r>
  </si>
  <si>
    <r>
      <t xml:space="preserve">Slīdošais balsts c-dam </t>
    </r>
    <r>
      <rPr>
        <sz val="9"/>
        <color indexed="8"/>
        <rFont val="Arial"/>
        <family val="2"/>
      </rPr>
      <t>Ø32</t>
    </r>
    <r>
      <rPr>
        <sz val="9"/>
        <rFont val="Arial"/>
        <family val="2"/>
      </rPr>
      <t>, stiprinājumam pie griestiem (griezums 4-4), "Walraven" RČ Ekspert SIA</t>
    </r>
  </si>
  <si>
    <r>
      <t xml:space="preserve">Apvalkcaurule c-dam </t>
    </r>
    <r>
      <rPr>
        <sz val="9"/>
        <color indexed="8"/>
        <rFont val="Arial"/>
        <family val="2"/>
      </rPr>
      <t>Ø40 šķērsojot sienu 2 ķieģeļu biezumā</t>
    </r>
  </si>
  <si>
    <r>
      <t xml:space="preserve">Tas pats, c-dam </t>
    </r>
    <r>
      <rPr>
        <sz val="9"/>
        <color indexed="8"/>
        <rFont val="Arial"/>
        <family val="2"/>
      </rPr>
      <t>Ø32</t>
    </r>
  </si>
  <si>
    <r>
      <t xml:space="preserve">Tas pats, c-dam </t>
    </r>
    <r>
      <rPr>
        <sz val="9"/>
        <color indexed="8"/>
        <rFont val="Arial"/>
        <family val="2"/>
      </rPr>
      <t>Ø40 šķērsojot starpsienu</t>
    </r>
  </si>
  <si>
    <r>
      <t xml:space="preserve">Akmensvates puscilindri b=50mm </t>
    </r>
    <r>
      <rPr>
        <sz val="9"/>
        <color indexed="8"/>
        <rFont val="Arial"/>
        <family val="2"/>
      </rPr>
      <t>Ø40, "Paroc Latvija" PVE</t>
    </r>
  </si>
  <si>
    <r>
      <t xml:space="preserve">Tas pats, b=40mm </t>
    </r>
    <r>
      <rPr>
        <sz val="9"/>
        <color indexed="8"/>
        <rFont val="Arial"/>
        <family val="2"/>
      </rPr>
      <t>Ø32, "Paroc Latvija" PVE</t>
    </r>
  </si>
  <si>
    <r>
      <t xml:space="preserve">PVC līkņi c-dam, </t>
    </r>
    <r>
      <rPr>
        <sz val="9"/>
        <color indexed="8"/>
        <rFont val="Arial"/>
        <family val="2"/>
      </rPr>
      <t>Ø40, 90˚</t>
    </r>
  </si>
  <si>
    <r>
      <t>Tas pats, 101</t>
    </r>
    <r>
      <rPr>
        <sz val="9"/>
        <color indexed="8"/>
        <rFont val="Arial"/>
        <family val="2"/>
      </rPr>
      <t>˚</t>
    </r>
  </si>
  <si>
    <r>
      <t xml:space="preserve">Tērauda ūdens-gāzes vada caurules, melnās </t>
    </r>
    <r>
      <rPr>
        <sz val="9"/>
        <color indexed="8"/>
        <rFont val="Arial"/>
        <family val="2"/>
      </rPr>
      <t>Ø40</t>
    </r>
  </si>
  <si>
    <r>
      <t xml:space="preserve">Tas pats, </t>
    </r>
    <r>
      <rPr>
        <sz val="9"/>
        <color indexed="8"/>
        <rFont val="Arial"/>
        <family val="2"/>
      </rPr>
      <t>Ø32</t>
    </r>
  </si>
  <si>
    <r>
      <t xml:space="preserve">Tas pats, </t>
    </r>
    <r>
      <rPr>
        <sz val="9"/>
        <color indexed="8"/>
        <rFont val="Arial"/>
        <family val="2"/>
      </rPr>
      <t>Ø15</t>
    </r>
  </si>
  <si>
    <r>
      <t xml:space="preserve">Trejgabals iemetin. </t>
    </r>
    <r>
      <rPr>
        <sz val="9"/>
        <color indexed="8"/>
        <rFont val="Arial"/>
        <family val="2"/>
      </rPr>
      <t>Ø40x32x32</t>
    </r>
  </si>
  <si>
    <r>
      <t>Lodveida nolēgventilis iemetin.  Pn=25,0 kg/cm</t>
    </r>
    <r>
      <rPr>
        <sz val="9"/>
        <color indexed="8"/>
        <rFont val="Calibri"/>
        <family val="2"/>
      </rPr>
      <t>², DN40</t>
    </r>
  </si>
  <si>
    <t>Apkures siltummainis  N=221,0kW, CB112-38L</t>
  </si>
  <si>
    <t>Karstā ūdens sagatavošanas siltummainis N=65,0kW, CB60-40H</t>
  </si>
  <si>
    <t>Lodveida noslēgventīlis iemetināmais Dn 50, Naval</t>
  </si>
  <si>
    <t>…….</t>
  </si>
  <si>
    <t>Ēkas centrālās apkures otrreizējās uzskaites mezglam</t>
  </si>
  <si>
    <t>Manometrs tehn.līdz 6,0 kG/cm2</t>
  </si>
  <si>
    <r>
      <t xml:space="preserve">Vara caurulītes </t>
    </r>
    <r>
      <rPr>
        <sz val="11"/>
        <color indexed="8"/>
        <rFont val="Calibri"/>
        <family val="2"/>
      </rPr>
      <t>Ø</t>
    </r>
    <r>
      <rPr>
        <sz val="11"/>
        <color indexed="8"/>
        <rFont val="Calibri"/>
        <family val="2"/>
      </rPr>
      <t>10x1 manometru apsaistei</t>
    </r>
  </si>
  <si>
    <t>Noslēgventīlis manometram Dn15, Pn=10,0 kG/cm2</t>
  </si>
  <si>
    <r>
      <t>Termometrs tehn. Ar čaulu, taisnais līdz 100</t>
    </r>
    <r>
      <rPr>
        <vertAlign val="superscript"/>
        <sz val="11"/>
        <color indexed="8"/>
        <rFont val="Calibri"/>
        <family val="2"/>
      </rPr>
      <t>0</t>
    </r>
    <r>
      <rPr>
        <sz val="10"/>
        <rFont val="Arial"/>
        <family val="2"/>
      </rPr>
      <t>C</t>
    </r>
  </si>
  <si>
    <r>
      <t xml:space="preserve">Ūdens-gāzes vada caurules, melnās </t>
    </r>
    <r>
      <rPr>
        <sz val="11"/>
        <color indexed="8"/>
        <rFont val="Calibri"/>
        <family val="2"/>
      </rPr>
      <t>Ø</t>
    </r>
    <r>
      <rPr>
        <sz val="11"/>
        <color indexed="8"/>
        <rFont val="Calibri"/>
        <family val="2"/>
      </rPr>
      <t>32</t>
    </r>
  </si>
  <si>
    <r>
      <t xml:space="preserve">Diametru pāreja </t>
    </r>
    <r>
      <rPr>
        <sz val="11"/>
        <color indexed="8"/>
        <rFont val="Calibri"/>
        <family val="2"/>
      </rPr>
      <t>Ø</t>
    </r>
    <r>
      <rPr>
        <sz val="11"/>
        <color indexed="8"/>
        <rFont val="Calibri"/>
        <family val="2"/>
      </rPr>
      <t xml:space="preserve">32 uz </t>
    </r>
    <r>
      <rPr>
        <sz val="11"/>
        <color indexed="8"/>
        <rFont val="Calibri"/>
        <family val="2"/>
      </rPr>
      <t>Ø</t>
    </r>
    <r>
      <rPr>
        <sz val="11"/>
        <color indexed="8"/>
        <rFont val="Calibri"/>
        <family val="2"/>
      </rPr>
      <t>15</t>
    </r>
  </si>
  <si>
    <r>
      <t xml:space="preserve">Ūdens-gāzes vada īscaurules </t>
    </r>
    <r>
      <rPr>
        <sz val="11"/>
        <color indexed="8"/>
        <rFont val="Calibri"/>
        <family val="2"/>
      </rPr>
      <t>Ø</t>
    </r>
    <r>
      <rPr>
        <sz val="11"/>
        <color indexed="8"/>
        <rFont val="Calibri"/>
        <family val="2"/>
      </rPr>
      <t>15, L=100mm/</t>
    </r>
    <r>
      <rPr>
        <sz val="11"/>
        <color indexed="8"/>
        <rFont val="Calibri"/>
        <family val="2"/>
      </rPr>
      <t>Ø</t>
    </r>
    <r>
      <rPr>
        <sz val="11"/>
        <color indexed="8"/>
        <rFont val="Calibri"/>
        <family val="2"/>
      </rPr>
      <t>15, L=50mm</t>
    </r>
  </si>
  <si>
    <t>Metinamie atloki ar skrūvēm, blīvēm, uzgriežniem Dn32</t>
  </si>
  <si>
    <t>Uzskaites mezgla c-du hidraulsikā pārbaude</t>
  </si>
  <si>
    <t>Uzskaites mezgla c-dus pārklāšana ar pretkorozijas izolāc.</t>
  </si>
  <si>
    <t>Metāls atbalsta konstrukcijām</t>
  </si>
  <si>
    <t>Uzskaites mazgla atbalsta konstrukciju izbūve</t>
  </si>
  <si>
    <t>mezgls</t>
  </si>
  <si>
    <r>
      <t>m</t>
    </r>
    <r>
      <rPr>
        <vertAlign val="superscript"/>
        <sz val="11"/>
        <color indexed="8"/>
        <rFont val="Calibri"/>
        <family val="2"/>
      </rPr>
      <t>2</t>
    </r>
  </si>
  <si>
    <t>Ultraskaņas siltumen. patēriņa skaitītajs Gn=1,50m3/st. "Kamstrup energi" ar procesoru "Multical III"</t>
  </si>
  <si>
    <t>Lodeveida noslēgventīlis iemetin. Pn=10,0 kG/cm3, Dn32, "Naval"</t>
  </si>
  <si>
    <t>Tas pats, Dn15, "Naval"</t>
  </si>
  <si>
    <t>Atloku filtrs, Dn32, "Samson"</t>
  </si>
  <si>
    <r>
      <t xml:space="preserve">Tas pats, izolēšana ar akmens vates čaulām </t>
    </r>
    <r>
      <rPr>
        <sz val="11"/>
        <color indexed="8"/>
        <rFont val="Calibri"/>
        <family val="2"/>
      </rPr>
      <t>δ</t>
    </r>
    <r>
      <rPr>
        <sz val="11"/>
        <color indexed="8"/>
        <rFont val="Calibri"/>
        <family val="2"/>
      </rPr>
      <t xml:space="preserve">=50mm, </t>
    </r>
    <r>
      <rPr>
        <sz val="11"/>
        <color indexed="8"/>
        <rFont val="Calibri"/>
        <family val="2"/>
      </rPr>
      <t>Ø</t>
    </r>
    <r>
      <rPr>
        <sz val="11"/>
        <color indexed="8"/>
        <rFont val="Calibri"/>
        <family val="2"/>
      </rPr>
      <t>32mm c-dam, "Paroc Latvija" PV-AE</t>
    </r>
  </si>
  <si>
    <t>"Kermi" Universal Compact, tērauda radiātors komplektā ar stiprnājumiem, Pn=10,0 kg/cm², 33-1600x900(h) 5143 W/st</t>
  </si>
  <si>
    <t>"Kermi"  Universal Compact, tērauda radiātors komplektā ar stiprnājumiem, Pn=10,0 kg/cm², 33-1600x500(h) 3330 W/st</t>
  </si>
  <si>
    <t>"Kermi"  Universal Compact, tērauda radiātors komplektā ar stiprnājumiem, Pn=10,0 kg/cm², 33-1400x500(h) 2914 W/st</t>
  </si>
  <si>
    <t>"Kermi"  Universal Compact, tērauda radiātors komplektā ar stiprnājumiem, Pn=10,0 kg/cm², 33-1000x500(h) 1081 W/st</t>
  </si>
  <si>
    <t>"Kermi"   Universal compact, tērauda radiātors komplektā ar stiprnājumiem, Pn=10,0 kg/cm², 33-800x500(h) 1665 W/st</t>
  </si>
  <si>
    <t>"Kermi"  Universal compact, tērauda radiātors komplektā ar stiprnājumiem, Pn=10,0 kg/cm², 33-700x500(h) 1457 W/st</t>
  </si>
  <si>
    <t>"Kermi"  Universal compact, tērauda radiātors komplektā ar stiprnājumiem, Pn=10,0 kg/cm², 22-600x500(h) 1249 W/st</t>
  </si>
  <si>
    <t>"Kermi" Universal compact, tērauda radiātors komplektā ar stiprnājumiem, 22-1200x600(h) 1999 W/st</t>
  </si>
  <si>
    <t>"Kermi"  Universal compact, tērauda radiātors komplektā ar stiprnājumiem, 22-1000x600(h) 1666 W/st</t>
  </si>
  <si>
    <t>"Kermi"  Universal compact, tērauda radiātors komplektā ar stiprnājumiem, 22-800x600(h) 1333 W/st</t>
  </si>
  <si>
    <t>"Kermi" Universal compact, tērauda radiātors komplektā ar stiprnājumiem, 22-700x600(h) 1166 W/st</t>
  </si>
  <si>
    <t>"Kermi" Universal compact,  tērauda radiātors komplektā ar stiprnājumiem, 22-600x600(h) 1000 W/st</t>
  </si>
  <si>
    <t>"Kermi" Universal compact, tērauda radiātors komplektā ar stiprnājumiem, 22-1400x500(h) 2018 W/st</t>
  </si>
  <si>
    <t>"Kermi" Universal compact, tērauda radiātors komplektā ar stiprnājumiem, 22-1200x500(h) 1729 W/st</t>
  </si>
  <si>
    <t>"Kermi" Universal compact, tērauda radiātors komplektā ar stiprnājumiem, 22-1000x500(h) 1441 W/st</t>
  </si>
  <si>
    <t>"Kermi" Universal compact, tērauda radiātors komplektā ar stiprnājumiem, 22-900x500(h) 1297 W/st</t>
  </si>
  <si>
    <t>"Kermi" Universal compact, tērauda radiātors komplektā ar stiprnājumiem, 22-800x500(h) 1153 W/st</t>
  </si>
  <si>
    <t>"Kermi"  Universal compact, tērauda radiātors komplektā ar stiprnājumiem, 22-700x500(h) 1009 W/st</t>
  </si>
  <si>
    <t>"Kermi" Universal compact, tērauda radiātors komplektā ar stiprnājumiem, 22-600x500(h) 865 W/st</t>
  </si>
  <si>
    <t>"Kermi" Universal compact, tērauda radiātors komplektā ar stiprnājumiem, Pn=10,0 kg/cm², 22-500x500(h) 721 W/st</t>
  </si>
  <si>
    <t>"Kermi" Universal compact, tērauda radiātors komplektā ar stiprnājumiem, 22-400x500(h) 576 W/st</t>
  </si>
  <si>
    <t>"Kermi" Universal compact, tērauda radiātors komplektā ar stiprnājumiem, 11-500x500(h) 420 W/st</t>
  </si>
  <si>
    <t>"Kermi" Universal compact, tērauda radiātors komplektā ar stiprnājumiem, 33-1200x500(h) 2947 W/st</t>
  </si>
  <si>
    <t>"Kermi" Universal compact, tērauda radiātors komplektā ar stiprnājumiem, 11-400x500(h) 336 W/st</t>
  </si>
  <si>
    <t>"Kermi" , Tērauda radiātors komplektā ar stiprnājumiem, Pn=10,0 kg/cm², 33-500x900(h) 1607 W/st</t>
  </si>
  <si>
    <t>"Kermi", Tas pats, 22-1000x500(h)1441 W/st</t>
  </si>
  <si>
    <t>"Kermi" Universal compact,  tērauda radiātors komplektā ar stiprinājumiem 33-1600x500(h) 3330 W/st Pn=10,0 kg/cm²</t>
  </si>
  <si>
    <t xml:space="preserve">"Kermi" Universal compact,  tērauda radiātors komplektā ar stiprinājumiem, 33-1200x500(h) 2497 W/st </t>
  </si>
  <si>
    <t xml:space="preserve">"Kermi" Universal compact,  tērauda radiātors komplektā ar stiprinājumiem, 33-1000x500(h) 2081 W/st </t>
  </si>
  <si>
    <t xml:space="preserve">"Kermi" Universal compact,  tērauda radiātors komplektā ar stiprinājumiem, 22-1200x500(h) 1729 W/st </t>
  </si>
  <si>
    <t>"Kermi" Universal compact,  tērauda radiātors komplektā ar stiprinājumiem, 22-1000x500(h) 1441 W/st</t>
  </si>
  <si>
    <t>"Kermi" Universal compact,  tērauda radiātors komplektā ar stiprinājumiem, 22-700x500(h) 1009 W/st</t>
  </si>
  <si>
    <t>"Kermi" Universal compact,  tērauda radiātors komplektā ar stiprinājumiem, 22-600x500(h) 1009 W/st</t>
  </si>
  <si>
    <t>"Kermi" Universal compact,  tērauda radiātors komplektā ar stiprinājumiem, 22-500x500(h) 721 W/st</t>
  </si>
  <si>
    <t>"Kermi" Universal compact,  tērauda radiātors komplektā ar stiprinājumiem, 11-1400x900(h) 1946 W/st</t>
  </si>
  <si>
    <t>"Kermi" Universal compact,  tērauda radiātors komplektā ar stiprinājumiem, 11-500x900(h) 420 W/st</t>
  </si>
  <si>
    <t>"Kermi" Universal compact, tērauda radiātors komplektā ar stiprinājumiem 33-800x900(h) 2571 W/st Pn=10,0 kg/cm²</t>
  </si>
  <si>
    <t xml:space="preserve">"Kermi" Universal compact,  tērauda radiātors komplektā ar stiprinājumiem, 33-800x500(h) 1665 W/st </t>
  </si>
  <si>
    <t xml:space="preserve">"Kermi" Universal compact,  tērauda radiātors komplektā ar stiprinājumiem, 33-700x500(h) 1457 W/st </t>
  </si>
  <si>
    <t xml:space="preserve">"Kermi"  Universal compact,  tērauda radiātors komplektā ar stiprinājumiem, 22-1000x500(h) 2081 W/st </t>
  </si>
  <si>
    <t>"Kermi" Universal compact,  tērauda radiātors komplektā ar stiprinājumiem, 22-900x500(h) 1297 W/st</t>
  </si>
  <si>
    <t xml:space="preserve">"Kermi" Universal compact, tērauda radiātors komplektā ar stiprinājumiem Pm=10,0 kg/cm² 33-1200x600(h) 2873 W/h </t>
  </si>
  <si>
    <t xml:space="preserve">"Kermi" Universal compact, tērauda radiātors komplektā ar stiprinājumiem, 33-1200x500(h) 2497 W/h </t>
  </si>
  <si>
    <t xml:space="preserve">"Kermi" Universal compact, tērauda radiātors komplektā ar stiprinājumiem, 33-1000x900(h) 3214 W/h </t>
  </si>
  <si>
    <t xml:space="preserve">"Kermi" Universal compact,  tērauda radiātors komplektā ar stiprinājumiem, 22-1000x500(h) 1441 W/h </t>
  </si>
  <si>
    <t>"Kermi" Universal compact, tērauda radiātors komplektā ar stiprinājumiem, 22-800x500(h) 1153 W/h</t>
  </si>
  <si>
    <t xml:space="preserve">"Kermi" Universal compact, tērauda radiātors komplektā ar stiprinājumiem, 22-700x500(h) 1009 W/h </t>
  </si>
  <si>
    <t xml:space="preserve">"Kermi" Universal compact, tērauda radiātors komplektā ar stiprinājumiem, 11-500x700(h) 588 W/h </t>
  </si>
  <si>
    <t xml:space="preserve">"Kermi" Universal compact, tērauda radiātors komplektā ar stiprinājumiem, 11-500x500(h) 420 W/h </t>
  </si>
  <si>
    <t xml:space="preserve">"Kermi" Universal compact, tērauda radiātors komplektā ar stiprinājumiem, 11-500x400(h) 336 W/h </t>
  </si>
  <si>
    <t>Lokālā tāme Nr. 1-8</t>
  </si>
  <si>
    <t>Siltumtīkli, ārējie tīkli</t>
  </si>
  <si>
    <t>Objekta adrese: Kr. Valdemāra ielā 31, 31A, 31B, Rīga</t>
  </si>
  <si>
    <t>Būves nosaukums: Siltumtīklu izbūve posmā no ēkas Nr. 2 Kr. Valdemāra iela 31 līdz ēkai Nr. 3 Kr. Valdemāra ielā 31</t>
  </si>
  <si>
    <t>1-8</t>
  </si>
  <si>
    <t>Nerūsējošā tērauda margas uzstādīšana  (rokturis ∅40) pagraba kāpnēm</t>
  </si>
  <si>
    <t>Norobežojošās nerūsējošā tērauda margu sistēmas ar stiegru pildījumu uzstādīšana  (rokturis ∅40) 1. un 2. stāva kāpnēm</t>
  </si>
  <si>
    <t>Nerūsējošā tērauda margu sistēmas ar stiegru pildījumu uzstādīšana  (rokturis ∅40) ārējām kāpnēm</t>
  </si>
  <si>
    <t>Pelēka grānīta lievenis, 1100x650x50mm. Balstīts uz granīta loksnes 1100x100x50mm, EPDM lokšņu hidroizolācija, cietā siltumizolācija Stryofoam 300</t>
  </si>
  <si>
    <t>Pagraba stāva durvju ailu pārsedzes izveide</t>
  </si>
  <si>
    <t>U - profils 120x52 L=1550mm</t>
  </si>
  <si>
    <t>Starpsienās esošo caurumu aizdare</t>
  </si>
  <si>
    <t>Poliuretāna putas Penosil FOAM FIRE RATED 750ml</t>
  </si>
  <si>
    <t>Ugunsizturīga mastika Promat PROMASTOP</t>
  </si>
  <si>
    <r>
      <t xml:space="preserve">Vienviru PVC iekšdurvju </t>
    </r>
    <r>
      <rPr>
        <b/>
        <sz val="9"/>
        <rFont val="Arial"/>
        <family val="2"/>
      </rPr>
      <t>DL-4</t>
    </r>
    <r>
      <rPr>
        <sz val="9"/>
        <rFont val="Arial"/>
        <family val="2"/>
      </rPr>
      <t xml:space="preserve"> montāža, ailai 1050x2100mm, labā vērtne. Durvju brīvā vērtne vismaz 900mm. Aprīkot atbilstoši prasībām cilvēkiem ar kustību traucējumiem. Ieskaitot durvju kārbu,aplodas no abām pusēm, ar pašaizvēršanās mehānismu,  furnitūru (eņģes, slēdzeni, rokturus), bez sliekšņa.  Minimālā ugunsnotuības EI30</t>
    </r>
  </si>
  <si>
    <t>Kāpņu telpas nerūsējošā tērauda margas ar nerūsējošā tērauda spraišļu pildījumu</t>
  </si>
  <si>
    <t>Nerūsējošā tērauda caurule Ø42,4x2,0mm</t>
  </si>
  <si>
    <t>Nerūsējošā tērauda margu statņi Ø42,4x2,0mm</t>
  </si>
  <si>
    <t>Nerūsējošā tērauda spraišļi (divos līmeņos)</t>
  </si>
  <si>
    <t>Stiprinājumi, savienojumi, uzgaļi (līkumi, grīdas stiprinājumi, statņu uzgaļi, dekoratīvās uzlikas, cauruļu savienojumi, cauruļu noslēgi, sienas stiprinājumi</t>
  </si>
  <si>
    <t>Epoksīda bāzes kvarca smilšu klājums (kāpņu pakāpienu, un invalīdu pandusa marķēšanai, dzeltens)</t>
  </si>
  <si>
    <t>Spogulis (930x520mm)</t>
  </si>
  <si>
    <t>Lietu ūdens kanalizācijas materiālu un darbu specifikācija</t>
  </si>
  <si>
    <t>Vertikālo tranšeju sienu nostiprināšanas plāksnes</t>
  </si>
  <si>
    <t>Esošo komunikāciju balstīšana</t>
  </si>
  <si>
    <t xml:space="preserve">Smilšu atdalītājs EuroHEK Omega 4000 ar resti (D400) uzstādīšana </t>
  </si>
  <si>
    <t>PP  noslēgtapa Dn 250</t>
  </si>
  <si>
    <t xml:space="preserve">SandSET-1000, nogušņu signalizācijas sistēmas komplekta uzstādīšana ar SET/S zondi, signāla devēju un signāla vadības bloku. </t>
  </si>
  <si>
    <t>Kabeļa izviklšana aizsargcaurulē no signāla devēja līdz signāla vadības blokam</t>
  </si>
  <si>
    <t>Smilšu atdalītāja nostiprināšana pozīcijā ar impregēntu (4.klase) koka brusu 100x100x3000 un enkursiksnām</t>
  </si>
  <si>
    <t>Transporta slodzes kompensācijas dzelzsbetona plātnes izveide zem bruģa pamatkārtas, 1,8m zonā ap akas vāku 200mm biezumā</t>
  </si>
  <si>
    <t xml:space="preserve">Plātnes stiegrojums A500HW T8 Ø10 </t>
  </si>
  <si>
    <t>Plātnes betons B25</t>
  </si>
  <si>
    <t>Plātnes vincents polyline piedeva</t>
  </si>
  <si>
    <t>Smilšu atdalītāja nostiprināšana ar atsaitēm</t>
  </si>
  <si>
    <t>Esošo aku augstumu regulēšana</t>
  </si>
  <si>
    <t>Proj caurules Ø250 pieslēguma izveide pie esošās akas</t>
  </si>
  <si>
    <t>Laukuma krituma koriģēšana</t>
  </si>
  <si>
    <t xml:space="preserve">PP lietus kanalizācijas caurule D250, ieguldes klase T8 </t>
  </si>
  <si>
    <t>Grants tranšejas un būvbedres aizpildījumam, blietēšana līdz Dr ≥95%</t>
  </si>
  <si>
    <t>Ugunsdrošības vārsts UVS30 300x200</t>
  </si>
  <si>
    <t>Vājstrāvu sistēmas</t>
  </si>
  <si>
    <t>Proj. Excel kabelis UTP CAT5e PVC 4x2x0,5</t>
  </si>
  <si>
    <t>Konektori</t>
  </si>
  <si>
    <t>RJ45 LAN rozete</t>
  </si>
  <si>
    <t>Kabelis FTP CAT5</t>
  </si>
  <si>
    <t>Komunikāciju skapis 42U</t>
  </si>
  <si>
    <t>Urbumi sienās un pārsegumos</t>
  </si>
  <si>
    <t>Excel kabelis UTP CAT5e PVC 4x2x0,5</t>
  </si>
  <si>
    <t>Kabeļu kanāls 20x20mm</t>
  </si>
  <si>
    <t>WAVIN ASTO fasondaļas (DN110,DN58)</t>
  </si>
  <si>
    <t>Ugunsdrošības manžetes DN110 EI60</t>
  </si>
  <si>
    <t>Wavin ASTO Revīzija DN110</t>
  </si>
  <si>
    <t>Montāžas komplekts kronšteini, stiprinājumi (cauruļu turētāji ar ielikņiem no porainas gumijas)</t>
  </si>
  <si>
    <t>PP-R CT cauruļvadu fasondaļas</t>
  </si>
  <si>
    <t>Ūdens filtrs ATLAS DP MONO 7 1'' ar neilona filtra elementu</t>
  </si>
  <si>
    <t>Ūdens skaitītājs (mehānisks, DN 15, nominālā caurplūde 1,5m3/h)</t>
  </si>
  <si>
    <t>SCHELL sienas ventilis 1/2" ar metāla rokturi, matēts hroms (laistīšanas krāns)</t>
  </si>
  <si>
    <t>Ģipškartona apšuvuma kastes izveide komunikāciju slēpšanai</t>
  </si>
  <si>
    <t>PP-R CT kausējamās caurules ar šķiedru DN20 x 3.4mm</t>
  </si>
  <si>
    <t>Ūdens filtrs JUNIOR 3P 3/4" ar neilona filtra elementu</t>
  </si>
  <si>
    <t>Ūdens skaitītājs (mehāniskais, DN15, nominālā caurplūde 1,5 m³/h)</t>
  </si>
  <si>
    <t xml:space="preserve">Nosūces ventilators Silent-100, L-95 m3/h, ar pretvārstu un automātisko taimeru </t>
  </si>
  <si>
    <t xml:space="preserve">Nosūces ventilators Silent-100, L-95 m3/h, ar pretvārstu, ar regulējamu hidrostatu un automātisko taimeru </t>
  </si>
  <si>
    <t xml:space="preserve">Nosūces ventilators Silent-200, L-180 m3/h, ar pretvārstu un automātisko taimeru </t>
  </si>
  <si>
    <t>Nosūces ventilators Silent-100, L-95 m3/h, ar pretvārstu, regulējamu hidrostatu, un automātisko taimeru</t>
  </si>
  <si>
    <t>Nosūces ventilators Silent-100, L-95 m3/h, ar pretvārstu,  un automātisko taimeru</t>
  </si>
  <si>
    <t xml:space="preserve">Nosūces ventilators Silent-200, L-180 m3/h, ar pretvārstu, un automātisko taimeru </t>
  </si>
  <si>
    <t xml:space="preserve">Nosūces ventilators Silent-300, L-250 m3/h, ar pretvārstu, regulējamu hidrostatu un automātisko taimeru </t>
  </si>
  <si>
    <t>Loga saudzīga izņemšana un montāža atpakaļ</t>
  </si>
  <si>
    <t>Esošo durvju demontāža</t>
  </si>
  <si>
    <t>Rockwoll Frontrock S 100mm</t>
  </si>
  <si>
    <t>Cietā akmens vate 100mm Rockwoll Frontrock S</t>
  </si>
  <si>
    <t>Apmetuma metāla siets (cinkots)
 0,75x10x10mm</t>
  </si>
  <si>
    <t>Kaļķu javas apmetums ~10-20mm</t>
  </si>
  <si>
    <t>Vītņstienis M16x380 ar ķīmisko enkurojumu</t>
  </si>
  <si>
    <r>
      <t xml:space="preserve">Durvju aizvērēja mehānisma uzstādīšana esošajām durvīm </t>
    </r>
    <r>
      <rPr>
        <b/>
        <sz val="9"/>
        <rFont val="Arial"/>
        <family val="2"/>
      </rPr>
      <t>D-5</t>
    </r>
    <r>
      <rPr>
        <sz val="9"/>
        <rFont val="Arial"/>
        <family val="2"/>
      </rPr>
      <t>. Blīvgumiju iestrāde hermētisma nodrošināšanai</t>
    </r>
  </si>
  <si>
    <t>Lieveņa pandusa esošās un proj. Betona virsmas sagatavošana un apstrāde ar Colorit quartz</t>
  </si>
  <si>
    <t>Esošas akmens 100mm vates demontāža</t>
  </si>
  <si>
    <t>Esošā jumta seguma , tā latojuma un pretkondencāta plēves demontāža</t>
  </si>
  <si>
    <t>Esošo durvju demontāža, ieskaitot būvgružu utilizāciju</t>
  </si>
  <si>
    <t xml:space="preserve">Krāsotu fibrocementa lokšņu apdare </t>
  </si>
  <si>
    <r>
      <t xml:space="preserve">Rūpnieciski izolēto dubultcauruļu </t>
    </r>
    <r>
      <rPr>
        <sz val="9"/>
        <rFont val="Calibri"/>
        <family val="2"/>
      </rPr>
      <t>Ø</t>
    </r>
    <r>
      <rPr>
        <sz val="9"/>
        <rFont val="Calibri"/>
        <family val="2"/>
      </rPr>
      <t xml:space="preserve"> (42+42)/180 ieguldīšana</t>
    </r>
    <r>
      <rPr>
        <sz val="9"/>
        <rFont val="Arial"/>
        <family val="2"/>
      </rPr>
      <t xml:space="preserve"> zem zemes ~ 2,0m dziļumā</t>
    </r>
  </si>
  <si>
    <t>Bruģa seguma un seguma pamatnes demontāža</t>
  </si>
  <si>
    <t>Bruģa seguma un seguma pamatnes izveide</t>
  </si>
  <si>
    <t>Tranšejas, būvbedres rakšana</t>
  </si>
  <si>
    <t>Izraktās grunts aizvešana</t>
  </si>
  <si>
    <t>Profilētā jumta metāla loksne Ruukki Monterrey RR32 ar palīgelementiem</t>
  </si>
  <si>
    <r>
      <t>Siltumtīkli 2</t>
    </r>
    <r>
      <rPr>
        <sz val="9"/>
        <color indexed="8"/>
        <rFont val="Arial"/>
        <family val="2"/>
      </rPr>
      <t xml:space="preserve">Ø40 zem ēkas griestiem </t>
    </r>
  </si>
  <si>
    <t>Slīdošo balstu c-dam 2Ø40 pie ēkas griestiem izbūve (griezums 1-1)</t>
  </si>
  <si>
    <t>Spogulis WC virs izlietnes(930x520mm)</t>
  </si>
  <si>
    <t>Grīdas kārba rozetēm, 2 rozetes 16 A; ~230V</t>
  </si>
  <si>
    <t>Siltumenerģijas pat. Uzsk.skaitītajs ar procesoru 'Multica lll' Kamstrup energy (uzstādīšana, esošās sistēmas elements)</t>
  </si>
  <si>
    <t>Regulējošais vārsts apkurei Dn 32,  Kvs=6,3m3/h, "Danfoss" VRG2</t>
  </si>
  <si>
    <t>Tas pats, karstā ūdens sagatavošanai Dn 15, Kvs=1,6m3/h, "Danfoss" VRG2</t>
  </si>
  <si>
    <r>
      <t>Lodveida noslēgventīlis iemetināmais Dn 50, NAVAL,</t>
    </r>
    <r>
      <rPr>
        <sz val="9"/>
        <color indexed="36"/>
        <rFont val="Arial"/>
        <family val="2"/>
      </rPr>
      <t xml:space="preserve"> </t>
    </r>
    <r>
      <rPr>
        <sz val="9"/>
        <rFont val="Arial"/>
        <family val="2"/>
      </rPr>
      <t>Pn=25,0kg/cm2</t>
    </r>
  </si>
  <si>
    <t>Kods*</t>
  </si>
  <si>
    <t>Būvdarbarbu nosaukums</t>
  </si>
  <si>
    <t>Mērvienība</t>
  </si>
  <si>
    <t>Daudzums</t>
  </si>
  <si>
    <t>Laika norma
(c/h)</t>
  </si>
  <si>
    <t>darba samaksas 
likme *
(euro/h)</t>
  </si>
  <si>
    <t>darba alga
 (euro)</t>
  </si>
  <si>
    <t xml:space="preserve">būvizstrādājumi
</t>
  </si>
  <si>
    <t xml:space="preserve">mehānismi
</t>
  </si>
  <si>
    <t xml:space="preserve">Kopā
</t>
  </si>
  <si>
    <t>darbietilpība
 (c/h)</t>
  </si>
  <si>
    <t xml:space="preserve">darba alga
</t>
  </si>
  <si>
    <t>summa    (euro)</t>
  </si>
  <si>
    <t>Tiešās izmaksas kopā, t.sk.darba devēja sociālais nodoklis (24.09%)</t>
  </si>
  <si>
    <t>Sertifikāta Nr. 20-7227</t>
  </si>
  <si>
    <t>Nr.
p.k.</t>
  </si>
  <si>
    <t>Kods,
 tāmes Nr.</t>
  </si>
  <si>
    <t>Darba veids vai
 konstruktīvā 
elementa nosaukums</t>
  </si>
  <si>
    <t xml:space="preserve">Tāmes izmaksas </t>
  </si>
  <si>
    <t>Tai skaitā</t>
  </si>
  <si>
    <t>darba
 alga</t>
  </si>
  <si>
    <t>būvizstrādājumi</t>
  </si>
  <si>
    <t>mehā-
nismi</t>
  </si>
  <si>
    <t>t.sk.darba aizsardzība</t>
  </si>
  <si>
    <t>Pavisam kopā:</t>
  </si>
  <si>
    <t>Ēku pārbūve un pagalma sakārtošana Kr. Valdemāra ielā 31, 31A, 31B, Rīgā</t>
  </si>
  <si>
    <t>APSTIPRINU</t>
  </si>
  <si>
    <t>____________________________________</t>
  </si>
  <si>
    <t>_____.gada____._______________</t>
  </si>
  <si>
    <t>Būvniecības koptāme</t>
  </si>
  <si>
    <t>Pasūtījuma Nr.</t>
  </si>
  <si>
    <t>Objekta nosaukums</t>
  </si>
  <si>
    <r>
      <t>Objekta izmaksas
 (</t>
    </r>
    <r>
      <rPr>
        <i/>
        <sz val="10"/>
        <rFont val="Arial"/>
        <family val="2"/>
      </rPr>
      <t>euro</t>
    </r>
    <r>
      <rPr>
        <sz val="10"/>
        <rFont val="Arial"/>
        <family val="2"/>
      </rPr>
      <t>)</t>
    </r>
  </si>
  <si>
    <t>Kopā bez PVN</t>
  </si>
  <si>
    <t>Hidroizolācijas izveide uz pagraba sienas virsmas izmantojot kaļķu javu  sienas virsmas izlīdzināšanai (galvenokārt šuvju aizpildīšanai) un elastīgu blīvējošo javu Ceresit CR90 (3,5mm biezumā, divās kārtās)</t>
  </si>
  <si>
    <t>Esošās kanalizācijas caurules D110 pievada un ievada nosiltināšana ar AF/armaflex N (izolācijas biezums 86mm)</t>
  </si>
  <si>
    <t>dalītās aizsargcaurules RHS-H 315 x  7,7 uzstādīšana esošās ūdenscaurules (D65) siltināmajam pievadam joslā no sienas .</t>
  </si>
  <si>
    <t xml:space="preserve">Esošās ūdenscaurules (D65) pievada un ievada nosiltināšana ar AF/armaflex N (izolācijas biezums 100mm) </t>
  </si>
  <si>
    <t xml:space="preserve"> Caur.apsildes kabelis DPH-10W/m, pie 10°C, pašregulējošs (zils) Pipeheat DEVI +  trejgabals ar saskrūvēm pieslēgumam esošajai caurulei un DPH kabeļu pāreju 3/4" ievadam cauruļvadā.</t>
  </si>
  <si>
    <t>Stūra profils ar lāseni ģeomembrānas atveres nosegšanai (sagatavojot lāseņa virsmu gruntēšanai un krāsošanai ar matētu krāsu apmetuma tonī)</t>
  </si>
  <si>
    <t>Urbuma Ø50mm izveide pagraba ārsienā ventilācijas vajadzībām L=~700mm</t>
  </si>
  <si>
    <t>Pamatu horizontālās hidroizolācijas izveide ar injekcijām Ceresit CO81 450mm biezai ķieģeļu mūra sienai un izveidoto atveru aizdarīšanu ar ceresit CX15 un CR65 maisījuma masu</t>
  </si>
  <si>
    <t xml:space="preserve">Pamatu horizontālās hidroizolācijas izveide ar injekcijām Ceresit CO81 380mm biezai ķieģeļu mūra sienai un izveidoto atveru aizdarīšanu ar ceresit CX15 un CR65 maisījuma masu </t>
  </si>
  <si>
    <t>Injekciju vertikālās joslas izveide ar injekcijām Ceresit CO81 700mm biezai ķieģeļu mūra sienai un izveidoto atveru aizdarīšanu ar ceresit CX15 un CR65 maisījuma masu</t>
  </si>
  <si>
    <t>Injekciju vertikālās joslas izveide ar injekcijām Ceresit CO81 980mm biezai ķieģeļu mūra sienai un izveidoto atveru aizdarīšanu ar ceresit CX15 un CR65 maisījuma masu</t>
  </si>
  <si>
    <t>Pamatu horizontālās hidroizolācijas izveide ar injekcijām Ceresit CO81 700mm biezai ķieģeļu mūra sienai un izveidoto atveru aizdarīšanu ar ceresit CX15 un CR65 maisījuma masu</t>
  </si>
  <si>
    <t>Pamatu atrakšana, hidroizolācija</t>
  </si>
  <si>
    <t xml:space="preserve">Spogulis </t>
  </si>
  <si>
    <t>Invalīdu spogulis, regulējams "Idral" 54x72cm</t>
  </si>
  <si>
    <t>Objekta nosaukums: Ēku pārbūve un pagalma sakārtošana Kr. Valdemāra ielā 31, 31A un 31B</t>
  </si>
  <si>
    <r>
      <t>Sololift2 WC-1 ar sedlu uzmavu čuguna 42,4X3/4 sololift spiedcaurules pieslēguma viet</t>
    </r>
    <r>
      <rPr>
        <sz val="9"/>
        <rFont val="Arial"/>
        <family val="2"/>
      </rPr>
      <t>ā ar elektroinstalāciju</t>
    </r>
  </si>
  <si>
    <t>Dalītās aizsargcaurules RHS-H 315 x  7,7 uzstādīšana esošās ūdenscaurules (D65) siltināmajam pievadam joslā no sienas .</t>
  </si>
  <si>
    <t>Objekta nosaukums: Siltumapgādes ārējie tīkli Kr. Valdemāra ielā 31, 31A, 31B, Rīgā</t>
  </si>
  <si>
    <t>Objekta nosaukums: Ēku pārbūve un pagalma sakārtošana, fasāžu ārējā sakārtošana un siltināšana, siltumapgādes ārējie tīkli Kr. Valdemāra ielā 31, 31A un 31B</t>
  </si>
  <si>
    <t xml:space="preserve"> 2019.gada </t>
  </si>
  <si>
    <t xml:space="preserve">Tāme sastādīta :  2019. gada </t>
  </si>
  <si>
    <t xml:space="preserve"> 2019.gada  </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</si>
</sst>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_-* #,##0&quot;р.&quot;_-;\-* #,##0&quot;р.&quot;_-;_-* &quot;-&quot;&quot;р.&quot;_-;_-@_-"/>
    <numFmt numFmtId="185" formatCode="_-* #,##0_р_._-;\-* #,##0_р_._-;_-* &quot;-&quot;_р_._-;_-@_-"/>
    <numFmt numFmtId="186" formatCode="_-* #,##0.00&quot;р.&quot;_-;\-* #,##0.00&quot;р.&quot;_-;_-* &quot;-&quot;??&quot;р.&quot;_-;_-@_-"/>
    <numFmt numFmtId="187" formatCode="_(* #,##0.00_);_(* \(#,##0.00\);_(* \-??_);_(@_)"/>
    <numFmt numFmtId="188" formatCode="0.0"/>
    <numFmt numFmtId="189" formatCode="_-* #,##0.00&quot;$&quot;_-;\-* #,##0.00&quot;$&quot;_-;_-* &quot;-&quot;??&quot;$&quot;_-;_-@_-"/>
    <numFmt numFmtId="190" formatCode="&quot;Yes&quot;;&quot;Yes&quot;;&quot;No&quot;"/>
    <numFmt numFmtId="191" formatCode="&quot;True&quot;;&quot;True&quot;;&quot;False&quot;"/>
    <numFmt numFmtId="192" formatCode="&quot;On&quot;;&quot;On&quot;;&quot;Off&quot;"/>
    <numFmt numFmtId="193" formatCode="[$€-2]\ #,##0.00_);[Red]\([$€-2]\ #,##0.00\)"/>
  </numFmts>
  <fonts count="68">
    <font>
      <sz val="10"/>
      <name val="Arial"/>
      <family val="2"/>
    </font>
    <font>
      <sz val="11"/>
      <color indexed="8"/>
      <name val="Calibri"/>
      <family val="2"/>
    </font>
    <font>
      <b/>
      <sz val="10"/>
      <name val="Arial"/>
      <family val="2"/>
    </font>
    <font>
      <sz val="9"/>
      <color indexed="8"/>
      <name val="Arial"/>
      <family val="2"/>
    </font>
    <font>
      <sz val="9"/>
      <name val="Arial"/>
      <family val="2"/>
    </font>
    <font>
      <sz val="10"/>
      <name val="Helv"/>
      <family val="0"/>
    </font>
    <font>
      <b/>
      <sz val="9"/>
      <name val="Arial"/>
      <family val="2"/>
    </font>
    <font>
      <i/>
      <sz val="9"/>
      <name val="Arial"/>
      <family val="2"/>
    </font>
    <font>
      <sz val="8"/>
      <name val="Arial"/>
      <family val="2"/>
    </font>
    <font>
      <u val="single"/>
      <sz val="10"/>
      <name val="Arial"/>
      <family val="2"/>
    </font>
    <font>
      <u val="single"/>
      <sz val="9"/>
      <name val="Arial"/>
      <family val="2"/>
    </font>
    <font>
      <sz val="10"/>
      <name val="BaltHelvetica"/>
      <family val="0"/>
    </font>
    <font>
      <sz val="11"/>
      <name val="Arial"/>
      <family val="2"/>
    </font>
    <font>
      <b/>
      <sz val="9"/>
      <color indexed="8"/>
      <name val="Arial"/>
      <family val="2"/>
    </font>
    <font>
      <sz val="10"/>
      <color indexed="8"/>
      <name val="Arial"/>
      <family val="2"/>
    </font>
    <font>
      <vertAlign val="superscript"/>
      <sz val="9"/>
      <color indexed="8"/>
      <name val="Arial"/>
      <family val="2"/>
    </font>
    <font>
      <vertAlign val="subscript"/>
      <sz val="9"/>
      <color indexed="8"/>
      <name val="Arial"/>
      <family val="2"/>
    </font>
    <font>
      <vertAlign val="superscript"/>
      <sz val="9"/>
      <color indexed="8"/>
      <name val="Calibri"/>
      <family val="2"/>
    </font>
    <font>
      <b/>
      <i/>
      <sz val="9"/>
      <name val="Arial"/>
      <family val="2"/>
    </font>
    <font>
      <sz val="10"/>
      <name val="Times New Roman"/>
      <family val="1"/>
    </font>
    <font>
      <sz val="11"/>
      <color indexed="8"/>
      <name val="Arial"/>
      <family val="2"/>
    </font>
    <font>
      <sz val="9"/>
      <color indexed="8"/>
      <name val="Calibri"/>
      <family val="2"/>
    </font>
    <font>
      <sz val="9"/>
      <color indexed="36"/>
      <name val="Arial"/>
      <family val="2"/>
    </font>
    <font>
      <vertAlign val="superscript"/>
      <sz val="11"/>
      <color indexed="8"/>
      <name val="Calibri"/>
      <family val="2"/>
    </font>
    <font>
      <sz val="9"/>
      <name val="Calibri"/>
      <family val="2"/>
    </font>
    <font>
      <sz val="14"/>
      <name val="Arial"/>
      <family val="2"/>
    </font>
    <font>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17"/>
      <name val="Arial"/>
      <family val="2"/>
    </font>
    <font>
      <u val="single"/>
      <sz val="9"/>
      <color indexed="8"/>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
      <b/>
      <sz val="9"/>
      <color theme="1"/>
      <name val="Arial"/>
      <family val="2"/>
    </font>
    <font>
      <sz val="9"/>
      <color rgb="FF00B050"/>
      <name val="Arial"/>
      <family val="2"/>
    </font>
    <font>
      <sz val="9"/>
      <color rgb="FF7030A0"/>
      <name val="Arial"/>
      <family val="2"/>
    </font>
    <font>
      <u val="single"/>
      <sz val="9"/>
      <color theme="1"/>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7030A0"/>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color indexed="63"/>
      </right>
      <top style="thin"/>
      <bottom style="thin"/>
    </border>
    <border>
      <left style="thin"/>
      <right style="thin"/>
      <top style="thin"/>
      <bottom>
        <color indexed="63"/>
      </bottom>
    </border>
    <border>
      <left/>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color indexed="63"/>
      </left>
      <right style="thin"/>
      <top style="thin"/>
      <bottom style="thin"/>
    </border>
    <border>
      <left/>
      <right/>
      <top style="thin"/>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hair"/>
      <bottom>
        <color indexed="63"/>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187" fontId="0" fillId="0" borderId="0" applyFill="0" applyBorder="0" applyAlignment="0" applyProtection="0"/>
    <xf numFmtId="185" fontId="0" fillId="0" borderId="0" applyFont="0" applyFill="0" applyBorder="0" applyAlignment="0" applyProtection="0"/>
    <xf numFmtId="189" fontId="46"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1" fillId="0" borderId="0" applyNumberFormat="0" applyFill="0" applyBorder="0" applyAlignment="0" applyProtection="0"/>
    <xf numFmtId="0" fontId="52" fillId="28"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29" borderId="1" applyNumberFormat="0" applyAlignment="0" applyProtection="0"/>
    <xf numFmtId="0" fontId="57" fillId="0" borderId="6" applyNumberFormat="0" applyFill="0" applyAlignment="0" applyProtection="0"/>
    <xf numFmtId="0" fontId="58" fillId="30" borderId="0" applyNumberFormat="0" applyBorder="0" applyAlignment="0" applyProtection="0"/>
    <xf numFmtId="0" fontId="0" fillId="0" borderId="0">
      <alignment/>
      <protection/>
    </xf>
    <xf numFmtId="0" fontId="1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46" fillId="0" borderId="0">
      <alignment/>
      <protection/>
    </xf>
    <xf numFmtId="0" fontId="46" fillId="0" borderId="0">
      <alignment/>
      <protection/>
    </xf>
    <xf numFmtId="0" fontId="0" fillId="0" borderId="0">
      <alignment/>
      <protection/>
    </xf>
    <xf numFmtId="0" fontId="0" fillId="31" borderId="7" applyNumberFormat="0" applyFont="0" applyAlignment="0" applyProtection="0"/>
    <xf numFmtId="0" fontId="59" fillId="26" borderId="8" applyNumberFormat="0" applyAlignment="0" applyProtection="0"/>
    <xf numFmtId="0" fontId="5" fillId="0" borderId="0">
      <alignment/>
      <protection/>
    </xf>
    <xf numFmtId="9" fontId="0" fillId="0" borderId="0" applyFont="0" applyFill="0" applyBorder="0" applyAlignment="0" applyProtection="0"/>
    <xf numFmtId="0" fontId="0" fillId="0" borderId="0">
      <alignment/>
      <protection/>
    </xf>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0" fontId="0" fillId="0" borderId="0">
      <alignment/>
      <protection/>
    </xf>
  </cellStyleXfs>
  <cellXfs count="307">
    <xf numFmtId="0" fontId="0" fillId="0" borderId="0" xfId="0" applyAlignment="1">
      <alignment/>
    </xf>
    <xf numFmtId="0" fontId="0" fillId="0" borderId="0" xfId="0" applyFont="1" applyAlignment="1">
      <alignment/>
    </xf>
    <xf numFmtId="0" fontId="0" fillId="0" borderId="0" xfId="0" applyFont="1" applyBorder="1" applyAlignment="1">
      <alignment/>
    </xf>
    <xf numFmtId="4" fontId="0" fillId="0" borderId="10" xfId="0" applyNumberFormat="1" applyFont="1" applyFill="1" applyBorder="1" applyAlignment="1">
      <alignment horizontal="center"/>
    </xf>
    <xf numFmtId="4" fontId="0" fillId="0" borderId="0" xfId="0" applyNumberFormat="1" applyFont="1" applyFill="1" applyBorder="1" applyAlignment="1">
      <alignment horizontal="center"/>
    </xf>
    <xf numFmtId="0" fontId="0" fillId="0" borderId="0" xfId="0" applyFont="1" applyFill="1" applyBorder="1" applyAlignment="1">
      <alignment/>
    </xf>
    <xf numFmtId="4" fontId="4"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0" fontId="4" fillId="0" borderId="10" xfId="0" applyFont="1" applyFill="1" applyBorder="1" applyAlignment="1">
      <alignment horizontal="right" wrapText="1"/>
    </xf>
    <xf numFmtId="0" fontId="4" fillId="0" borderId="10" xfId="0" applyFont="1" applyFill="1" applyBorder="1" applyAlignment="1">
      <alignment wrapText="1"/>
    </xf>
    <xf numFmtId="4" fontId="3" fillId="0" borderId="10" xfId="0" applyNumberFormat="1" applyFont="1" applyFill="1" applyBorder="1" applyAlignment="1">
      <alignment horizontal="center" vertical="center" wrapText="1"/>
    </xf>
    <xf numFmtId="0" fontId="63" fillId="0" borderId="0" xfId="0" applyFont="1" applyFill="1" applyAlignment="1">
      <alignment/>
    </xf>
    <xf numFmtId="0" fontId="4" fillId="0" borderId="10" xfId="0" applyNumberFormat="1" applyFont="1" applyFill="1" applyBorder="1" applyAlignment="1" applyProtection="1">
      <alignment horizontal="center" vertical="center" wrapText="1"/>
      <protection/>
    </xf>
    <xf numFmtId="0" fontId="4"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2" fillId="0" borderId="0" xfId="0" applyFont="1" applyAlignment="1">
      <alignment horizontal="center"/>
    </xf>
    <xf numFmtId="0" fontId="4" fillId="0" borderId="0" xfId="0" applyFont="1" applyFill="1" applyAlignment="1">
      <alignment horizontal="left" vertical="center"/>
    </xf>
    <xf numFmtId="0" fontId="0" fillId="0" borderId="10" xfId="0" applyFont="1" applyBorder="1" applyAlignment="1">
      <alignment horizontal="center"/>
    </xf>
    <xf numFmtId="4" fontId="4" fillId="0" borderId="0" xfId="0" applyNumberFormat="1" applyFont="1" applyFill="1" applyAlignment="1">
      <alignment horizontal="center" vertical="center"/>
    </xf>
    <xf numFmtId="2" fontId="4" fillId="0" borderId="10" xfId="0" applyNumberFormat="1" applyFont="1" applyFill="1" applyBorder="1" applyAlignment="1">
      <alignment horizontal="center" vertical="center" wrapText="1"/>
    </xf>
    <xf numFmtId="4" fontId="63" fillId="0" borderId="10" xfId="0" applyNumberFormat="1" applyFont="1" applyFill="1" applyBorder="1" applyAlignment="1">
      <alignment horizontal="center" vertical="center"/>
    </xf>
    <xf numFmtId="0" fontId="4" fillId="0" borderId="10" xfId="0" applyNumberFormat="1" applyFont="1" applyFill="1" applyBorder="1" applyAlignment="1" applyProtection="1">
      <alignment horizontal="center" vertical="center" wrapText="1"/>
      <protection/>
    </xf>
    <xf numFmtId="4" fontId="4"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textRotation="90" wrapText="1" shrinkToFit="1"/>
    </xf>
    <xf numFmtId="4" fontId="4" fillId="0" borderId="10" xfId="0" applyNumberFormat="1" applyFont="1" applyFill="1" applyBorder="1" applyAlignment="1" applyProtection="1">
      <alignment horizontal="center" vertical="center" wrapText="1"/>
      <protection/>
    </xf>
    <xf numFmtId="4" fontId="4" fillId="0" borderId="10" xfId="42" applyNumberFormat="1" applyFont="1" applyFill="1" applyBorder="1" applyAlignment="1" applyProtection="1">
      <alignment horizontal="center" vertical="center" wrapText="1"/>
      <protection/>
    </xf>
    <xf numFmtId="0" fontId="4" fillId="0" borderId="0" xfId="0" applyFont="1" applyFill="1" applyAlignment="1">
      <alignment vertical="center"/>
    </xf>
    <xf numFmtId="0" fontId="4" fillId="0" borderId="10" xfId="65" applyFont="1" applyFill="1" applyBorder="1" applyAlignment="1">
      <alignment horizontal="center" vertical="center"/>
      <protection/>
    </xf>
    <xf numFmtId="4" fontId="4" fillId="0" borderId="10" xfId="0" applyNumberFormat="1" applyFont="1" applyFill="1" applyBorder="1" applyAlignment="1">
      <alignment horizontal="center" vertical="center" wrapText="1" shrinkToFit="1"/>
    </xf>
    <xf numFmtId="0" fontId="4" fillId="0" borderId="0" xfId="65" applyFont="1" applyFill="1">
      <alignment/>
      <protection/>
    </xf>
    <xf numFmtId="0" fontId="4" fillId="0" borderId="10" xfId="65" applyFont="1" applyFill="1" applyBorder="1" applyAlignment="1">
      <alignment horizontal="right" vertical="center" wrapText="1"/>
      <protection/>
    </xf>
    <xf numFmtId="0" fontId="4" fillId="0" borderId="10" xfId="0" applyFont="1" applyFill="1" applyBorder="1" applyAlignment="1">
      <alignment horizontal="center" vertical="center" wrapText="1"/>
    </xf>
    <xf numFmtId="0" fontId="4" fillId="0" borderId="10" xfId="0" applyFont="1" applyFill="1" applyBorder="1" applyAlignment="1">
      <alignment horizontal="right" vertical="center" wrapText="1"/>
    </xf>
    <xf numFmtId="0" fontId="0" fillId="0" borderId="10" xfId="0" applyFill="1" applyBorder="1" applyAlignment="1">
      <alignment horizontal="right"/>
    </xf>
    <xf numFmtId="9" fontId="0" fillId="0" borderId="10" xfId="69" applyNumberFormat="1" applyFont="1" applyFill="1" applyBorder="1" applyAlignment="1">
      <alignment horizontal="center"/>
    </xf>
    <xf numFmtId="4" fontId="3" fillId="0" borderId="10" xfId="0" applyNumberFormat="1" applyFont="1" applyFill="1" applyBorder="1" applyAlignment="1">
      <alignment horizontal="center" vertical="center" wrapText="1"/>
    </xf>
    <xf numFmtId="0" fontId="6" fillId="0" borderId="10" xfId="0" applyNumberFormat="1" applyFont="1" applyFill="1" applyBorder="1" applyAlignment="1" applyProtection="1">
      <alignment horizontal="center" vertical="center" wrapText="1"/>
      <protection/>
    </xf>
    <xf numFmtId="49" fontId="0" fillId="0" borderId="10" xfId="0" applyNumberFormat="1" applyFont="1" applyBorder="1" applyAlignment="1">
      <alignment horizontal="center"/>
    </xf>
    <xf numFmtId="49" fontId="0" fillId="0" borderId="10" xfId="0" applyNumberFormat="1" applyFont="1" applyFill="1" applyBorder="1" applyAlignment="1">
      <alignment horizontal="center" vertical="center" wrapText="1"/>
    </xf>
    <xf numFmtId="0" fontId="0" fillId="0" borderId="0" xfId="65">
      <alignment/>
      <protection/>
    </xf>
    <xf numFmtId="0" fontId="0" fillId="0" borderId="0" xfId="65" applyFill="1">
      <alignment/>
      <protection/>
    </xf>
    <xf numFmtId="0" fontId="0" fillId="0" borderId="0" xfId="65" applyFill="1" applyAlignment="1">
      <alignment horizontal="right"/>
      <protection/>
    </xf>
    <xf numFmtId="0" fontId="0" fillId="0" borderId="0" xfId="65" applyFont="1" applyFill="1">
      <alignment/>
      <protection/>
    </xf>
    <xf numFmtId="14" fontId="0" fillId="0" borderId="11" xfId="65" applyNumberFormat="1" applyFont="1" applyFill="1" applyBorder="1" applyAlignment="1">
      <alignment horizontal="left"/>
      <protection/>
    </xf>
    <xf numFmtId="0" fontId="9" fillId="0" borderId="11" xfId="65" applyFont="1" applyFill="1" applyBorder="1">
      <alignment/>
      <protection/>
    </xf>
    <xf numFmtId="0" fontId="0" fillId="0" borderId="11" xfId="65" applyFont="1" applyFill="1" applyBorder="1">
      <alignment/>
      <protection/>
    </xf>
    <xf numFmtId="0" fontId="0" fillId="0" borderId="11" xfId="65" applyFill="1" applyBorder="1">
      <alignment/>
      <protection/>
    </xf>
    <xf numFmtId="14" fontId="0" fillId="0" borderId="11" xfId="65" applyNumberFormat="1" applyFont="1" applyFill="1" applyBorder="1" applyAlignment="1">
      <alignment horizontal="center"/>
      <protection/>
    </xf>
    <xf numFmtId="14" fontId="0" fillId="0" borderId="11" xfId="65" applyNumberFormat="1" applyFill="1" applyBorder="1" applyAlignment="1">
      <alignment horizontal="center"/>
      <protection/>
    </xf>
    <xf numFmtId="0" fontId="0" fillId="0" borderId="11" xfId="65" applyFont="1" applyFill="1" applyBorder="1">
      <alignment/>
      <protection/>
    </xf>
    <xf numFmtId="0" fontId="4" fillId="0" borderId="0" xfId="0" applyFont="1" applyFill="1" applyAlignment="1">
      <alignment vertical="center" wrapText="1"/>
    </xf>
    <xf numFmtId="0" fontId="4" fillId="0" borderId="0" xfId="0" applyFont="1" applyFill="1" applyAlignment="1">
      <alignment horizontal="center" vertical="center"/>
    </xf>
    <xf numFmtId="0" fontId="4" fillId="0" borderId="0" xfId="0" applyFont="1" applyFill="1" applyAlignment="1">
      <alignment/>
    </xf>
    <xf numFmtId="0" fontId="4" fillId="0" borderId="0" xfId="65" applyFont="1" applyFill="1" applyAlignment="1">
      <alignment horizontal="center"/>
      <protection/>
    </xf>
    <xf numFmtId="0" fontId="4" fillId="0" borderId="0" xfId="65" applyFont="1" applyFill="1" applyAlignment="1">
      <alignment horizontal="right"/>
      <protection/>
    </xf>
    <xf numFmtId="14" fontId="4" fillId="0" borderId="0" xfId="0" applyNumberFormat="1" applyFont="1" applyFill="1" applyBorder="1" applyAlignment="1">
      <alignment horizontal="center"/>
    </xf>
    <xf numFmtId="4" fontId="6" fillId="0" borderId="10" xfId="65" applyNumberFormat="1" applyFont="1" applyFill="1" applyBorder="1">
      <alignment/>
      <protection/>
    </xf>
    <xf numFmtId="4" fontId="6" fillId="0" borderId="10" xfId="65" applyNumberFormat="1" applyFont="1" applyFill="1" applyBorder="1" applyAlignment="1">
      <alignment horizontal="right"/>
      <protection/>
    </xf>
    <xf numFmtId="4" fontId="4" fillId="0" borderId="10" xfId="65" applyNumberFormat="1" applyFont="1" applyFill="1" applyBorder="1">
      <alignment/>
      <protection/>
    </xf>
    <xf numFmtId="0" fontId="4" fillId="0" borderId="10" xfId="65" applyFont="1" applyFill="1" applyBorder="1">
      <alignment/>
      <protection/>
    </xf>
    <xf numFmtId="0" fontId="63" fillId="0" borderId="0" xfId="0" applyFont="1" applyFill="1" applyAlignment="1">
      <alignment/>
    </xf>
    <xf numFmtId="4" fontId="63"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xf>
    <xf numFmtId="2" fontId="4" fillId="0" borderId="10" xfId="0" applyNumberFormat="1" applyFont="1" applyFill="1" applyBorder="1" applyAlignment="1">
      <alignment horizontal="center" vertical="center" wrapText="1"/>
    </xf>
    <xf numFmtId="0" fontId="4" fillId="0" borderId="10" xfId="0" applyFont="1" applyFill="1" applyBorder="1" applyAlignment="1">
      <alignment horizontal="right" wrapText="1"/>
    </xf>
    <xf numFmtId="0" fontId="3" fillId="0" borderId="10" xfId="0" applyFont="1" applyFill="1" applyBorder="1" applyAlignment="1">
      <alignment horizontal="center" vertical="center"/>
    </xf>
    <xf numFmtId="0" fontId="4" fillId="0" borderId="10" xfId="0" applyFont="1" applyFill="1" applyBorder="1" applyAlignment="1">
      <alignment horizontal="center" vertical="center" textRotation="90" wrapText="1" shrinkToFit="1"/>
    </xf>
    <xf numFmtId="0" fontId="7" fillId="0" borderId="0" xfId="65" applyFont="1" applyFill="1">
      <alignment/>
      <protection/>
    </xf>
    <xf numFmtId="0" fontId="4" fillId="0" borderId="0" xfId="0" applyFont="1" applyFill="1" applyBorder="1" applyAlignment="1" applyProtection="1">
      <alignment horizontal="left" vertical="center"/>
      <protection/>
    </xf>
    <xf numFmtId="0" fontId="4" fillId="0" borderId="0" xfId="0" applyFont="1" applyFill="1" applyAlignment="1">
      <alignment horizontal="left" vertical="center"/>
    </xf>
    <xf numFmtId="4" fontId="4" fillId="0" borderId="0" xfId="0" applyNumberFormat="1" applyFont="1" applyFill="1" applyAlignment="1">
      <alignment vertical="center"/>
    </xf>
    <xf numFmtId="4" fontId="4" fillId="0" borderId="0" xfId="65" applyNumberFormat="1" applyFont="1" applyFill="1" applyAlignment="1">
      <alignment vertical="center"/>
      <protection/>
    </xf>
    <xf numFmtId="0" fontId="4" fillId="0" borderId="0" xfId="65" applyFont="1" applyFill="1" applyAlignment="1">
      <alignment horizontal="center" vertical="center"/>
      <protection/>
    </xf>
    <xf numFmtId="0" fontId="4" fillId="0" borderId="0" xfId="65" applyFont="1" applyFill="1" applyAlignment="1">
      <alignment vertical="center" wrapText="1"/>
      <protection/>
    </xf>
    <xf numFmtId="4" fontId="4" fillId="0" borderId="10" xfId="65" applyNumberFormat="1" applyFont="1" applyFill="1" applyBorder="1" applyAlignment="1">
      <alignment vertical="center"/>
      <protection/>
    </xf>
    <xf numFmtId="0" fontId="4" fillId="0" borderId="10" xfId="0" applyFont="1" applyBorder="1" applyAlignment="1">
      <alignment horizontal="center" vertical="center"/>
    </xf>
    <xf numFmtId="0" fontId="4" fillId="0" borderId="10" xfId="0" applyFont="1" applyBorder="1" applyAlignment="1">
      <alignment vertical="center" wrapText="1"/>
    </xf>
    <xf numFmtId="0" fontId="4" fillId="0" borderId="10" xfId="0" applyFont="1" applyBorder="1" applyAlignment="1">
      <alignment horizontal="left" vertical="center" wrapText="1"/>
    </xf>
    <xf numFmtId="0" fontId="2" fillId="0" borderId="10" xfId="0" applyFont="1" applyFill="1" applyBorder="1" applyAlignment="1">
      <alignment horizontal="center" vertical="center" wrapText="1"/>
    </xf>
    <xf numFmtId="0" fontId="4" fillId="0" borderId="10" xfId="0" applyFont="1" applyBorder="1" applyAlignment="1">
      <alignment wrapText="1"/>
    </xf>
    <xf numFmtId="0" fontId="4" fillId="0" borderId="10" xfId="0" applyFont="1" applyBorder="1" applyAlignment="1">
      <alignment horizontal="center" vertical="center"/>
    </xf>
    <xf numFmtId="3" fontId="4" fillId="0" borderId="1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0" xfId="0" applyFont="1" applyFill="1" applyBorder="1" applyAlignment="1">
      <alignment horizontal="center" vertical="center"/>
    </xf>
    <xf numFmtId="4" fontId="12" fillId="0" borderId="10" xfId="0" applyNumberFormat="1" applyFont="1" applyFill="1" applyBorder="1" applyAlignment="1" applyProtection="1">
      <alignment horizontal="center" vertical="center" wrapText="1"/>
      <protection/>
    </xf>
    <xf numFmtId="2" fontId="12" fillId="0" borderId="10" xfId="0" applyNumberFormat="1" applyFont="1" applyFill="1" applyBorder="1" applyAlignment="1">
      <alignment horizontal="center" vertical="center" wrapText="1"/>
    </xf>
    <xf numFmtId="4" fontId="12" fillId="0" borderId="10" xfId="0" applyNumberFormat="1" applyFont="1" applyFill="1" applyBorder="1" applyAlignment="1">
      <alignment horizontal="center" vertical="center" wrapText="1" shrinkToFit="1"/>
    </xf>
    <xf numFmtId="4" fontId="12" fillId="0" borderId="10" xfId="42" applyNumberFormat="1" applyFont="1" applyFill="1" applyBorder="1" applyAlignment="1" applyProtection="1">
      <alignment horizontal="center" vertical="center" wrapText="1"/>
      <protection/>
    </xf>
    <xf numFmtId="0" fontId="4" fillId="0" borderId="10" xfId="0" applyFont="1" applyFill="1" applyBorder="1" applyAlignment="1">
      <alignment vertical="center" wrapText="1"/>
    </xf>
    <xf numFmtId="0" fontId="4" fillId="0" borderId="10" xfId="0" applyFont="1" applyFill="1" applyBorder="1" applyAlignment="1">
      <alignment horizontal="center" vertical="center"/>
    </xf>
    <xf numFmtId="0" fontId="4" fillId="0" borderId="10" xfId="0" applyFont="1" applyFill="1" applyBorder="1" applyAlignment="1">
      <alignment horizontal="left" vertical="center" wrapText="1"/>
    </xf>
    <xf numFmtId="0" fontId="64"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xf>
    <xf numFmtId="4" fontId="6" fillId="0" borderId="10" xfId="0" applyNumberFormat="1" applyFont="1" applyFill="1" applyBorder="1" applyAlignment="1" applyProtection="1">
      <alignment horizontal="center" vertical="center" wrapText="1"/>
      <protection/>
    </xf>
    <xf numFmtId="2" fontId="6" fillId="0" borderId="10" xfId="0" applyNumberFormat="1" applyFont="1" applyFill="1" applyBorder="1" applyAlignment="1">
      <alignment horizontal="center" vertical="center" wrapText="1"/>
    </xf>
    <xf numFmtId="4" fontId="6" fillId="0" borderId="10" xfId="0" applyNumberFormat="1" applyFont="1" applyFill="1" applyBorder="1" applyAlignment="1">
      <alignment horizontal="center" vertical="center" wrapText="1" shrinkToFit="1"/>
    </xf>
    <xf numFmtId="4" fontId="6" fillId="0" borderId="10" xfId="42" applyNumberFormat="1" applyFont="1" applyFill="1" applyBorder="1" applyAlignment="1" applyProtection="1">
      <alignment horizontal="center" vertical="center" wrapText="1"/>
      <protection/>
    </xf>
    <xf numFmtId="0" fontId="2" fillId="0" borderId="10" xfId="0" applyFont="1" applyFill="1" applyBorder="1" applyAlignment="1">
      <alignment horizontal="center" vertical="center"/>
    </xf>
    <xf numFmtId="4" fontId="2" fillId="0" borderId="10" xfId="0" applyNumberFormat="1" applyFont="1" applyFill="1" applyBorder="1" applyAlignment="1" applyProtection="1">
      <alignment horizontal="center" vertical="center" wrapText="1"/>
      <protection/>
    </xf>
    <xf numFmtId="4" fontId="2" fillId="0" borderId="10" xfId="0" applyNumberFormat="1" applyFont="1" applyFill="1" applyBorder="1" applyAlignment="1">
      <alignment horizontal="center" vertical="center" wrapText="1" shrinkToFit="1"/>
    </xf>
    <xf numFmtId="4" fontId="2" fillId="0" borderId="10" xfId="42" applyNumberFormat="1" applyFont="1" applyFill="1" applyBorder="1" applyAlignment="1" applyProtection="1">
      <alignment horizontal="center" vertical="center" wrapText="1"/>
      <protection/>
    </xf>
    <xf numFmtId="4" fontId="63" fillId="0" borderId="0" xfId="0" applyNumberFormat="1" applyFont="1" applyFill="1" applyAlignment="1">
      <alignment/>
    </xf>
    <xf numFmtId="0" fontId="4" fillId="0" borderId="10" xfId="0" applyFont="1" applyBorder="1" applyAlignment="1">
      <alignment vertical="center"/>
    </xf>
    <xf numFmtId="0" fontId="4" fillId="0" borderId="10" xfId="0" applyFont="1" applyFill="1" applyBorder="1" applyAlignment="1">
      <alignment vertical="center"/>
    </xf>
    <xf numFmtId="188" fontId="4" fillId="0" borderId="1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0" fontId="6" fillId="0" borderId="10" xfId="0" applyFont="1" applyBorder="1" applyAlignment="1">
      <alignment horizontal="center" vertical="center" wrapText="1"/>
    </xf>
    <xf numFmtId="0" fontId="7" fillId="0" borderId="10" xfId="0" applyFont="1" applyBorder="1" applyAlignment="1">
      <alignment horizontal="right" vertical="center" wrapText="1"/>
    </xf>
    <xf numFmtId="0" fontId="64" fillId="0" borderId="10" xfId="0" applyFont="1" applyBorder="1" applyAlignment="1">
      <alignment horizontal="center" vertical="center" wrapText="1"/>
    </xf>
    <xf numFmtId="0" fontId="6" fillId="0" borderId="10" xfId="0" applyFont="1" applyBorder="1" applyAlignment="1">
      <alignment horizontal="center" vertical="center"/>
    </xf>
    <xf numFmtId="0" fontId="4" fillId="0" borderId="10" xfId="57" applyFont="1" applyFill="1" applyBorder="1" applyAlignment="1">
      <alignment horizontal="left" vertical="center" wrapText="1"/>
      <protection/>
    </xf>
    <xf numFmtId="0" fontId="4" fillId="0" borderId="10" xfId="0" applyFont="1" applyFill="1" applyBorder="1" applyAlignment="1">
      <alignment horizontal="left" vertical="center"/>
    </xf>
    <xf numFmtId="0" fontId="14" fillId="0" borderId="10" xfId="0" applyFont="1" applyFill="1" applyBorder="1" applyAlignment="1">
      <alignment horizontal="center" vertical="center"/>
    </xf>
    <xf numFmtId="0" fontId="0" fillId="0" borderId="10" xfId="0" applyNumberFormat="1" applyFont="1" applyFill="1" applyBorder="1" applyAlignment="1" applyProtection="1">
      <alignment horizontal="center" vertical="center" wrapText="1"/>
      <protection/>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4" fontId="0" fillId="0" borderId="10" xfId="0" applyNumberFormat="1" applyFont="1" applyFill="1" applyBorder="1" applyAlignment="1">
      <alignment horizontal="center" vertical="center" wrapText="1"/>
    </xf>
    <xf numFmtId="2" fontId="0" fillId="0" borderId="10" xfId="0" applyNumberFormat="1" applyFont="1" applyFill="1" applyBorder="1" applyAlignment="1">
      <alignment horizontal="center" vertical="center" wrapText="1"/>
    </xf>
    <xf numFmtId="4" fontId="0" fillId="0" borderId="10" xfId="0" applyNumberFormat="1" applyFont="1" applyFill="1" applyBorder="1" applyAlignment="1">
      <alignment horizontal="center" vertical="center" wrapText="1" shrinkToFit="1"/>
    </xf>
    <xf numFmtId="4" fontId="14" fillId="0" borderId="10" xfId="0" applyNumberFormat="1" applyFont="1" applyFill="1" applyBorder="1" applyAlignment="1">
      <alignment horizontal="center" vertical="center" wrapText="1"/>
    </xf>
    <xf numFmtId="4" fontId="0" fillId="0" borderId="10" xfId="0" applyNumberFormat="1" applyFont="1" applyFill="1" applyBorder="1" applyAlignment="1" applyProtection="1">
      <alignment horizontal="center" vertical="center" wrapText="1"/>
      <protection/>
    </xf>
    <xf numFmtId="4" fontId="0" fillId="0" borderId="10" xfId="42" applyNumberFormat="1" applyFont="1" applyFill="1" applyBorder="1" applyAlignment="1" applyProtection="1">
      <alignment horizontal="center" vertical="center" wrapText="1"/>
      <protection/>
    </xf>
    <xf numFmtId="0" fontId="64" fillId="0" borderId="10" xfId="0" applyFont="1" applyFill="1" applyBorder="1" applyAlignment="1">
      <alignment vertical="center" wrapText="1"/>
    </xf>
    <xf numFmtId="0" fontId="6"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NumberFormat="1" applyFont="1" applyFill="1" applyBorder="1" applyAlignment="1" applyProtection="1">
      <alignment horizontal="center" vertical="center" wrapText="1"/>
      <protection/>
    </xf>
    <xf numFmtId="0" fontId="4" fillId="0" borderId="0" xfId="0" applyFont="1" applyFill="1" applyBorder="1" applyAlignment="1">
      <alignment vertical="center" wrapText="1"/>
    </xf>
    <xf numFmtId="4" fontId="4" fillId="0" borderId="0" xfId="0" applyNumberFormat="1" applyFont="1" applyFill="1" applyBorder="1" applyAlignment="1" applyProtection="1">
      <alignment horizontal="center" vertical="center" wrapText="1"/>
      <protection/>
    </xf>
    <xf numFmtId="2" fontId="4" fillId="0" borderId="0" xfId="0" applyNumberFormat="1" applyFont="1" applyFill="1" applyBorder="1" applyAlignment="1">
      <alignment horizontal="center" vertical="center" wrapText="1"/>
    </xf>
    <xf numFmtId="4" fontId="4" fillId="0" borderId="0" xfId="0" applyNumberFormat="1" applyFont="1" applyFill="1" applyBorder="1" applyAlignment="1">
      <alignment horizontal="center" vertical="center" wrapText="1" shrinkToFit="1"/>
    </xf>
    <xf numFmtId="4" fontId="4" fillId="0" borderId="0" xfId="42" applyNumberFormat="1" applyFont="1" applyFill="1" applyBorder="1" applyAlignment="1" applyProtection="1">
      <alignment horizontal="center" vertical="center" wrapText="1"/>
      <protection/>
    </xf>
    <xf numFmtId="0" fontId="6" fillId="0" borderId="0" xfId="0" applyFont="1" applyFill="1" applyBorder="1" applyAlignment="1">
      <alignment horizontal="center" vertical="center" wrapText="1"/>
    </xf>
    <xf numFmtId="4" fontId="6" fillId="0" borderId="0" xfId="0" applyNumberFormat="1" applyFont="1" applyFill="1" applyBorder="1" applyAlignment="1" applyProtection="1">
      <alignment horizontal="center" vertical="center" wrapText="1"/>
      <protection/>
    </xf>
    <xf numFmtId="4" fontId="6" fillId="0" borderId="0" xfId="0" applyNumberFormat="1" applyFont="1" applyFill="1" applyBorder="1" applyAlignment="1">
      <alignment horizontal="center" vertical="center" wrapText="1" shrinkToFit="1"/>
    </xf>
    <xf numFmtId="4" fontId="6" fillId="0" borderId="0" xfId="42" applyNumberFormat="1" applyFont="1" applyFill="1" applyBorder="1" applyAlignment="1" applyProtection="1">
      <alignment horizontal="center" vertical="center" wrapText="1"/>
      <protection/>
    </xf>
    <xf numFmtId="0" fontId="3" fillId="0" borderId="0" xfId="0" applyFont="1" applyFill="1" applyBorder="1" applyAlignment="1">
      <alignment horizontal="center" vertical="center"/>
    </xf>
    <xf numFmtId="0" fontId="4" fillId="0" borderId="0" xfId="0" applyFont="1" applyFill="1" applyBorder="1" applyAlignment="1">
      <alignment horizontal="right" vertical="center" wrapText="1"/>
    </xf>
    <xf numFmtId="4" fontId="4" fillId="0" borderId="0"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wrapText="1"/>
    </xf>
    <xf numFmtId="4" fontId="4" fillId="0" borderId="0" xfId="0" applyNumberFormat="1" applyFont="1" applyFill="1" applyBorder="1" applyAlignment="1">
      <alignment horizontal="center" vertical="center"/>
    </xf>
    <xf numFmtId="4" fontId="63" fillId="0" borderId="0" xfId="0" applyNumberFormat="1" applyFont="1" applyFill="1" applyBorder="1" applyAlignment="1">
      <alignment horizontal="center" vertical="center"/>
    </xf>
    <xf numFmtId="0" fontId="4" fillId="0" borderId="0" xfId="65" applyFont="1" applyFill="1" applyBorder="1">
      <alignment/>
      <protection/>
    </xf>
    <xf numFmtId="0" fontId="4" fillId="0" borderId="0" xfId="65" applyFont="1" applyFill="1" applyBorder="1" applyAlignment="1">
      <alignment horizontal="right" vertical="center" wrapText="1"/>
      <protection/>
    </xf>
    <xf numFmtId="0" fontId="4" fillId="0" borderId="0" xfId="65" applyFont="1" applyFill="1" applyBorder="1" applyAlignment="1">
      <alignment horizontal="center" vertical="center"/>
      <protection/>
    </xf>
    <xf numFmtId="4" fontId="4" fillId="0" borderId="0" xfId="65" applyNumberFormat="1" applyFont="1" applyFill="1" applyBorder="1" applyAlignment="1">
      <alignment vertical="center"/>
      <protection/>
    </xf>
    <xf numFmtId="4" fontId="4" fillId="0" borderId="0" xfId="65" applyNumberFormat="1" applyFont="1" applyFill="1" applyBorder="1">
      <alignment/>
      <protection/>
    </xf>
    <xf numFmtId="4" fontId="6" fillId="0" borderId="0" xfId="65" applyNumberFormat="1" applyFont="1" applyFill="1" applyBorder="1" applyAlignment="1">
      <alignment horizontal="right"/>
      <protection/>
    </xf>
    <xf numFmtId="4" fontId="6" fillId="0" borderId="0" xfId="65" applyNumberFormat="1" applyFont="1" applyFill="1" applyBorder="1">
      <alignment/>
      <protection/>
    </xf>
    <xf numFmtId="4" fontId="4" fillId="0" borderId="0" xfId="0" applyNumberFormat="1" applyFont="1" applyFill="1" applyBorder="1" applyAlignment="1">
      <alignment vertical="center"/>
    </xf>
    <xf numFmtId="0" fontId="4" fillId="0" borderId="0" xfId="0" applyFont="1" applyFill="1" applyBorder="1" applyAlignment="1">
      <alignment vertical="center"/>
    </xf>
    <xf numFmtId="0" fontId="4" fillId="0" borderId="0" xfId="65" applyFont="1" applyFill="1" applyBorder="1" applyAlignment="1">
      <alignment horizontal="right"/>
      <protection/>
    </xf>
    <xf numFmtId="0" fontId="4" fillId="0" borderId="0" xfId="0" applyFont="1" applyFill="1" applyBorder="1" applyAlignment="1">
      <alignment horizontal="center"/>
    </xf>
    <xf numFmtId="0" fontId="4" fillId="0" borderId="0" xfId="65" applyFont="1" applyFill="1" applyBorder="1" applyAlignment="1">
      <alignment horizontal="center"/>
      <protection/>
    </xf>
    <xf numFmtId="0" fontId="4" fillId="0" borderId="0" xfId="0" applyFont="1" applyFill="1" applyBorder="1" applyAlignment="1">
      <alignment/>
    </xf>
    <xf numFmtId="0" fontId="4" fillId="0" borderId="0" xfId="65" applyFont="1" applyFill="1" applyBorder="1" applyAlignment="1">
      <alignment vertical="center" wrapText="1"/>
      <protection/>
    </xf>
    <xf numFmtId="0" fontId="6" fillId="0" borderId="10" xfId="0" applyFont="1" applyFill="1" applyBorder="1" applyAlignment="1">
      <alignment horizontal="center" vertical="center" wrapText="1"/>
    </xf>
    <xf numFmtId="0" fontId="4" fillId="0" borderId="10" xfId="0" applyFont="1" applyBorder="1" applyAlignment="1">
      <alignment horizontal="left" wrapText="1"/>
    </xf>
    <xf numFmtId="0" fontId="0" fillId="0" borderId="10" xfId="0" applyBorder="1" applyAlignment="1">
      <alignment/>
    </xf>
    <xf numFmtId="0" fontId="6" fillId="0" borderId="10" xfId="0" applyFont="1" applyFill="1" applyBorder="1" applyAlignment="1" quotePrefix="1">
      <alignment horizontal="center" vertical="center" wrapText="1"/>
    </xf>
    <xf numFmtId="0" fontId="4" fillId="0" borderId="10" xfId="0" applyFont="1" applyFill="1" applyBorder="1" applyAlignment="1">
      <alignment wrapText="1"/>
    </xf>
    <xf numFmtId="0" fontId="4" fillId="0" borderId="10" xfId="0" applyFont="1" applyBorder="1" applyAlignment="1">
      <alignment/>
    </xf>
    <xf numFmtId="0" fontId="4" fillId="0" borderId="10" xfId="0" applyFont="1" applyFill="1" applyBorder="1" applyAlignment="1">
      <alignment horizontal="center" wrapText="1"/>
    </xf>
    <xf numFmtId="4" fontId="6" fillId="0" borderId="10" xfId="0" applyNumberFormat="1" applyFont="1" applyFill="1" applyBorder="1" applyAlignment="1">
      <alignment horizontal="center" vertical="center" wrapText="1"/>
    </xf>
    <xf numFmtId="0" fontId="4" fillId="0" borderId="10" xfId="0" applyFont="1" applyFill="1" applyBorder="1" applyAlignment="1" quotePrefix="1">
      <alignment vertical="center" wrapText="1"/>
    </xf>
    <xf numFmtId="0" fontId="18" fillId="0" borderId="10" xfId="0" applyFont="1" applyFill="1" applyBorder="1" applyAlignment="1">
      <alignment vertical="center" wrapText="1"/>
    </xf>
    <xf numFmtId="0" fontId="6" fillId="0" borderId="10" xfId="0" applyFont="1" applyFill="1" applyBorder="1" applyAlignment="1">
      <alignment vertical="center" wrapText="1"/>
    </xf>
    <xf numFmtId="0" fontId="18" fillId="0" borderId="10" xfId="0" applyFont="1" applyFill="1" applyBorder="1" applyAlignment="1" quotePrefix="1">
      <alignment horizontal="center" vertical="center" wrapText="1"/>
    </xf>
    <xf numFmtId="0" fontId="18" fillId="0" borderId="10" xfId="0" applyFont="1" applyFill="1" applyBorder="1" applyAlignment="1">
      <alignment horizontal="center" vertical="center" wrapText="1"/>
    </xf>
    <xf numFmtId="0" fontId="64" fillId="0" borderId="10" xfId="0" applyFont="1" applyFill="1" applyBorder="1" applyAlignment="1">
      <alignment horizontal="center" vertical="center"/>
    </xf>
    <xf numFmtId="0" fontId="20"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4" fontId="12" fillId="0" borderId="10" xfId="0" applyNumberFormat="1" applyFont="1" applyFill="1" applyBorder="1" applyAlignment="1">
      <alignment horizontal="center" vertical="center" wrapText="1"/>
    </xf>
    <xf numFmtId="4" fontId="20"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xf>
    <xf numFmtId="4" fontId="4" fillId="0" borderId="10" xfId="0" applyNumberFormat="1" applyFont="1" applyFill="1" applyBorder="1" applyAlignment="1">
      <alignment horizontal="center" wrapText="1"/>
    </xf>
    <xf numFmtId="0" fontId="4" fillId="0" borderId="10" xfId="0" applyFont="1" applyFill="1" applyBorder="1" applyAlignment="1">
      <alignment/>
    </xf>
    <xf numFmtId="0" fontId="6" fillId="0" borderId="10" xfId="0" applyFont="1" applyFill="1" applyBorder="1" applyAlignment="1">
      <alignment horizontal="center" wrapText="1"/>
    </xf>
    <xf numFmtId="0" fontId="63" fillId="0" borderId="0" xfId="0" applyFont="1" applyFill="1" applyBorder="1" applyAlignment="1">
      <alignment/>
    </xf>
    <xf numFmtId="0" fontId="65" fillId="0" borderId="10" xfId="0" applyFont="1" applyBorder="1" applyAlignment="1">
      <alignment horizontal="left" wrapText="1"/>
    </xf>
    <xf numFmtId="0" fontId="65" fillId="0" borderId="10" xfId="0" applyFont="1" applyBorder="1" applyAlignment="1">
      <alignment vertical="center" wrapText="1"/>
    </xf>
    <xf numFmtId="0" fontId="65" fillId="0" borderId="10" xfId="0" applyFont="1" applyBorder="1" applyAlignment="1">
      <alignment wrapText="1"/>
    </xf>
    <xf numFmtId="4" fontId="0" fillId="0" borderId="10" xfId="0" applyNumberFormat="1" applyFont="1" applyFill="1" applyBorder="1" applyAlignment="1">
      <alignment horizontal="center" vertical="center"/>
    </xf>
    <xf numFmtId="0" fontId="6" fillId="0" borderId="10" xfId="57" applyFont="1" applyFill="1" applyBorder="1" applyAlignment="1">
      <alignment horizontal="center" vertical="center" wrapText="1"/>
      <protection/>
    </xf>
    <xf numFmtId="0" fontId="7" fillId="0" borderId="10" xfId="0" applyFont="1" applyFill="1" applyBorder="1" applyAlignment="1">
      <alignment horizontal="right" vertical="center" wrapText="1"/>
    </xf>
    <xf numFmtId="4" fontId="4" fillId="0" borderId="12" xfId="0" applyNumberFormat="1" applyFont="1" applyFill="1" applyBorder="1" applyAlignment="1" applyProtection="1">
      <alignment horizontal="center" vertical="center" wrapText="1"/>
      <protection/>
    </xf>
    <xf numFmtId="0" fontId="4" fillId="0" borderId="10" xfId="0" applyFont="1" applyFill="1" applyBorder="1" applyAlignment="1">
      <alignment horizontal="center"/>
    </xf>
    <xf numFmtId="0" fontId="4" fillId="0" borderId="13" xfId="0" applyFont="1" applyFill="1" applyBorder="1" applyAlignment="1">
      <alignment horizontal="center"/>
    </xf>
    <xf numFmtId="0" fontId="4" fillId="0" borderId="13" xfId="0" applyFont="1" applyFill="1" applyBorder="1" applyAlignment="1">
      <alignment horizontal="center" vertical="center"/>
    </xf>
    <xf numFmtId="188" fontId="4" fillId="0" borderId="10" xfId="0" applyNumberFormat="1" applyFont="1" applyFill="1" applyBorder="1" applyAlignment="1">
      <alignment horizontal="center"/>
    </xf>
    <xf numFmtId="188" fontId="4" fillId="0" borderId="1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0" fontId="66" fillId="0" borderId="10" xfId="0" applyFont="1" applyBorder="1" applyAlignment="1">
      <alignment horizontal="center" vertical="center"/>
    </xf>
    <xf numFmtId="0" fontId="0" fillId="32" borderId="0" xfId="0" applyFill="1" applyAlignment="1">
      <alignment/>
    </xf>
    <xf numFmtId="188" fontId="66" fillId="0" borderId="10" xfId="0" applyNumberFormat="1" applyFont="1" applyFill="1" applyBorder="1" applyAlignment="1">
      <alignment horizontal="center" vertical="center"/>
    </xf>
    <xf numFmtId="0" fontId="0" fillId="0" borderId="0" xfId="0" applyFill="1" applyAlignment="1">
      <alignment/>
    </xf>
    <xf numFmtId="49" fontId="4" fillId="0" borderId="10" xfId="0" applyNumberFormat="1" applyFont="1" applyFill="1" applyBorder="1" applyAlignment="1">
      <alignment horizontal="center" vertical="center" wrapText="1"/>
    </xf>
    <xf numFmtId="0" fontId="6" fillId="0" borderId="10" xfId="0" applyFont="1" applyFill="1" applyBorder="1" applyAlignment="1">
      <alignment/>
    </xf>
    <xf numFmtId="0" fontId="0" fillId="0" borderId="10" xfId="0" applyBorder="1" applyAlignment="1">
      <alignment wrapText="1"/>
    </xf>
    <xf numFmtId="0" fontId="0" fillId="0" borderId="10" xfId="0" applyFill="1" applyBorder="1" applyAlignment="1">
      <alignment wrapText="1"/>
    </xf>
    <xf numFmtId="0" fontId="0" fillId="0" borderId="10" xfId="0" applyFill="1" applyBorder="1" applyAlignment="1">
      <alignment horizontal="left" wrapText="1"/>
    </xf>
    <xf numFmtId="0" fontId="0" fillId="0" borderId="10" xfId="0" applyFill="1" applyBorder="1" applyAlignment="1">
      <alignment/>
    </xf>
    <xf numFmtId="0" fontId="4" fillId="0" borderId="10" xfId="0" applyFont="1" applyFill="1" applyBorder="1" applyAlignment="1">
      <alignment/>
    </xf>
    <xf numFmtId="0" fontId="65" fillId="0" borderId="10" xfId="0" applyFont="1" applyFill="1" applyBorder="1" applyAlignment="1">
      <alignment horizontal="left" wrapText="1"/>
    </xf>
    <xf numFmtId="0" fontId="0" fillId="0" borderId="10" xfId="0" applyFont="1" applyBorder="1" applyAlignment="1">
      <alignment horizontal="center" vertical="center" wrapText="1"/>
    </xf>
    <xf numFmtId="0" fontId="4" fillId="0" borderId="10" xfId="0" applyFont="1" applyBorder="1" applyAlignment="1">
      <alignment horizontal="left" wrapText="1"/>
    </xf>
    <xf numFmtId="0" fontId="4" fillId="0" borderId="10" xfId="0" applyFont="1" applyFill="1" applyBorder="1" applyAlignment="1">
      <alignment horizontal="left" vertical="center" wrapText="1"/>
    </xf>
    <xf numFmtId="0" fontId="19" fillId="0" borderId="10" xfId="0" applyFont="1" applyFill="1" applyBorder="1" applyAlignment="1">
      <alignment horizontal="center" vertical="center"/>
    </xf>
    <xf numFmtId="0" fontId="19" fillId="0" borderId="10" xfId="0" applyFont="1" applyFill="1" applyBorder="1" applyAlignment="1" applyProtection="1">
      <alignment wrapText="1"/>
      <protection/>
    </xf>
    <xf numFmtId="0" fontId="4" fillId="0" borderId="10" xfId="0" applyFont="1" applyFill="1" applyBorder="1" applyAlignment="1">
      <alignment horizontal="left" wrapText="1"/>
    </xf>
    <xf numFmtId="0" fontId="0" fillId="0" borderId="10" xfId="0" applyFont="1" applyFill="1" applyBorder="1" applyAlignment="1">
      <alignment wrapText="1"/>
    </xf>
    <xf numFmtId="0" fontId="0" fillId="0" borderId="10" xfId="0" applyFont="1" applyFill="1" applyBorder="1" applyAlignment="1">
      <alignment/>
    </xf>
    <xf numFmtId="0" fontId="6" fillId="0" borderId="10" xfId="0" applyFont="1" applyFill="1" applyBorder="1" applyAlignment="1">
      <alignment vertical="center" wrapText="1"/>
    </xf>
    <xf numFmtId="0" fontId="0" fillId="0" borderId="0" xfId="0" applyFill="1" applyAlignment="1">
      <alignment wrapText="1"/>
    </xf>
    <xf numFmtId="0" fontId="63" fillId="0" borderId="10" xfId="0" applyFont="1" applyFill="1" applyBorder="1" applyAlignment="1">
      <alignment horizontal="center" vertical="center" wrapText="1"/>
    </xf>
    <xf numFmtId="0" fontId="0" fillId="0" borderId="10" xfId="0" applyFill="1" applyBorder="1" applyAlignment="1">
      <alignment vertical="center" wrapText="1"/>
    </xf>
    <xf numFmtId="0" fontId="4" fillId="0" borderId="10" xfId="0" applyFont="1" applyFill="1" applyBorder="1" applyAlignment="1">
      <alignment horizontal="left" wrapText="1"/>
    </xf>
    <xf numFmtId="0" fontId="2" fillId="0" borderId="10" xfId="0" applyFont="1" applyFill="1" applyBorder="1" applyAlignment="1">
      <alignment wrapText="1"/>
    </xf>
    <xf numFmtId="0" fontId="4" fillId="0" borderId="10" xfId="0" applyFont="1" applyFill="1" applyBorder="1" applyAlignment="1">
      <alignment horizontal="center" vertical="center" wrapText="1"/>
    </xf>
    <xf numFmtId="0" fontId="0" fillId="0" borderId="10" xfId="0" applyFill="1" applyBorder="1" applyAlignment="1">
      <alignment horizontal="center" wrapText="1"/>
    </xf>
    <xf numFmtId="0" fontId="7" fillId="0" borderId="10" xfId="0" applyFont="1" applyFill="1" applyBorder="1" applyAlignment="1">
      <alignment horizontal="left" vertical="center" wrapText="1"/>
    </xf>
    <xf numFmtId="0" fontId="4" fillId="0" borderId="10" xfId="0" applyFont="1" applyFill="1" applyBorder="1" applyAlignment="1">
      <alignment vertical="center" wrapText="1"/>
    </xf>
    <xf numFmtId="0" fontId="4" fillId="0" borderId="13" xfId="0" applyFont="1" applyFill="1" applyBorder="1" applyAlignment="1">
      <alignment wrapText="1"/>
    </xf>
    <xf numFmtId="0" fontId="0" fillId="0" borderId="10" xfId="0" applyFill="1" applyBorder="1" applyAlignment="1">
      <alignment horizontal="center" vertical="center"/>
    </xf>
    <xf numFmtId="0" fontId="4" fillId="0" borderId="10" xfId="65" applyFont="1" applyFill="1" applyBorder="1" applyAlignment="1">
      <alignment horizontal="center" vertical="center" wrapText="1"/>
      <protection/>
    </xf>
    <xf numFmtId="4" fontId="2" fillId="0" borderId="10" xfId="0" applyNumberFormat="1" applyFont="1" applyFill="1" applyBorder="1" applyAlignment="1">
      <alignment horizontal="center"/>
    </xf>
    <xf numFmtId="0" fontId="0" fillId="0" borderId="0" xfId="58">
      <alignment/>
      <protection/>
    </xf>
    <xf numFmtId="0" fontId="0" fillId="0" borderId="0" xfId="58" applyAlignment="1">
      <alignment horizontal="right"/>
      <protection/>
    </xf>
    <xf numFmtId="0" fontId="25" fillId="0" borderId="0" xfId="58" applyFont="1" applyAlignment="1">
      <alignment horizontal="center"/>
      <protection/>
    </xf>
    <xf numFmtId="0" fontId="4" fillId="0" borderId="0" xfId="58" applyFont="1">
      <alignment/>
      <protection/>
    </xf>
    <xf numFmtId="0" fontId="0" fillId="0" borderId="11" xfId="58" applyBorder="1">
      <alignment/>
      <protection/>
    </xf>
    <xf numFmtId="0" fontId="0" fillId="0" borderId="14" xfId="58" applyFill="1" applyBorder="1">
      <alignment/>
      <protection/>
    </xf>
    <xf numFmtId="0" fontId="0" fillId="0" borderId="0" xfId="58" applyFill="1">
      <alignment/>
      <protection/>
    </xf>
    <xf numFmtId="0" fontId="0" fillId="0" borderId="0" xfId="58" applyFill="1" applyAlignment="1">
      <alignment horizontal="right"/>
      <protection/>
    </xf>
    <xf numFmtId="0" fontId="0" fillId="0" borderId="0" xfId="58" applyFont="1" applyFill="1" applyAlignment="1">
      <alignment horizontal="left"/>
      <protection/>
    </xf>
    <xf numFmtId="0" fontId="0" fillId="0" borderId="15" xfId="58" applyBorder="1" applyAlignment="1">
      <alignment horizontal="center" vertical="center" wrapText="1"/>
      <protection/>
    </xf>
    <xf numFmtId="0" fontId="0" fillId="0" borderId="16" xfId="58" applyBorder="1" applyAlignment="1">
      <alignment horizontal="center" vertical="center"/>
      <protection/>
    </xf>
    <xf numFmtId="0" fontId="0" fillId="0" borderId="17" xfId="58" applyFont="1" applyFill="1" applyBorder="1" applyAlignment="1">
      <alignment horizontal="center" vertical="center" wrapText="1"/>
      <protection/>
    </xf>
    <xf numFmtId="0" fontId="0" fillId="0" borderId="18" xfId="58" applyBorder="1">
      <alignment/>
      <protection/>
    </xf>
    <xf numFmtId="0" fontId="0" fillId="0" borderId="10" xfId="58" applyBorder="1" applyAlignment="1">
      <alignment horizontal="center" vertical="center"/>
      <protection/>
    </xf>
    <xf numFmtId="0" fontId="0" fillId="0" borderId="10" xfId="58" applyFont="1" applyBorder="1" applyAlignment="1">
      <alignment vertical="center" wrapText="1"/>
      <protection/>
    </xf>
    <xf numFmtId="0" fontId="0" fillId="0" borderId="10" xfId="58" applyBorder="1" applyAlignment="1">
      <alignment vertical="center" wrapText="1"/>
      <protection/>
    </xf>
    <xf numFmtId="0" fontId="2" fillId="0" borderId="10" xfId="0" applyFont="1" applyBorder="1" applyAlignment="1">
      <alignment/>
    </xf>
    <xf numFmtId="0" fontId="0" fillId="0" borderId="0" xfId="0" applyBorder="1" applyAlignment="1">
      <alignment/>
    </xf>
    <xf numFmtId="0" fontId="0" fillId="0" borderId="0" xfId="0" applyAlignment="1">
      <alignment horizontal="right"/>
    </xf>
    <xf numFmtId="0" fontId="9" fillId="0" borderId="11" xfId="0" applyFont="1" applyFill="1" applyBorder="1" applyAlignment="1">
      <alignment horizontal="center"/>
    </xf>
    <xf numFmtId="0" fontId="0" fillId="0" borderId="11" xfId="0" applyFill="1" applyBorder="1" applyAlignment="1">
      <alignment horizontal="right"/>
    </xf>
    <xf numFmtId="0" fontId="8" fillId="0" borderId="0" xfId="0" applyFont="1" applyAlignment="1">
      <alignment horizontal="center"/>
    </xf>
    <xf numFmtId="14" fontId="8" fillId="0" borderId="0" xfId="0" applyNumberFormat="1" applyFont="1" applyAlignment="1">
      <alignment horizontal="left"/>
    </xf>
    <xf numFmtId="4" fontId="0" fillId="0" borderId="10" xfId="58" applyNumberFormat="1" applyBorder="1" applyAlignment="1">
      <alignment vertical="center"/>
      <protection/>
    </xf>
    <xf numFmtId="4" fontId="2" fillId="0" borderId="10" xfId="0" applyNumberFormat="1" applyFont="1" applyBorder="1" applyAlignment="1">
      <alignment vertical="center"/>
    </xf>
    <xf numFmtId="0" fontId="0" fillId="0" borderId="10" xfId="0" applyFill="1" applyBorder="1" applyAlignment="1">
      <alignment horizontal="left" vertical="center" wrapText="1"/>
    </xf>
    <xf numFmtId="0" fontId="6" fillId="0" borderId="13" xfId="0" applyFont="1" applyFill="1" applyBorder="1" applyAlignment="1">
      <alignment horizontal="center" wrapText="1"/>
    </xf>
    <xf numFmtId="2" fontId="0" fillId="0" borderId="10" xfId="0" applyNumberFormat="1" applyFill="1" applyBorder="1" applyAlignment="1">
      <alignment horizontal="center" vertical="center"/>
    </xf>
    <xf numFmtId="49" fontId="0" fillId="0" borderId="10" xfId="0" applyNumberFormat="1" applyFill="1" applyBorder="1" applyAlignment="1">
      <alignment horizontal="center" vertical="center"/>
    </xf>
    <xf numFmtId="0" fontId="4" fillId="0" borderId="10" xfId="0" applyFont="1" applyBorder="1" applyAlignment="1">
      <alignment vertical="center" wrapText="1"/>
    </xf>
    <xf numFmtId="0" fontId="0" fillId="0" borderId="0" xfId="58" applyAlignment="1">
      <alignment horizontal="right"/>
      <protection/>
    </xf>
    <xf numFmtId="0" fontId="8" fillId="0" borderId="0" xfId="58" applyFont="1" applyAlignment="1">
      <alignment horizontal="right"/>
      <protection/>
    </xf>
    <xf numFmtId="0" fontId="0" fillId="0" borderId="10" xfId="0"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2" xfId="0" applyFill="1" applyBorder="1" applyAlignment="1">
      <alignment horizontal="center"/>
    </xf>
    <xf numFmtId="0" fontId="0" fillId="0" borderId="19" xfId="0" applyFill="1" applyBorder="1" applyAlignment="1">
      <alignment horizontal="center"/>
    </xf>
    <xf numFmtId="0" fontId="0" fillId="0" borderId="0" xfId="65" applyFill="1" applyAlignment="1">
      <alignment horizontal="right"/>
      <protection/>
    </xf>
    <xf numFmtId="0" fontId="8" fillId="0" borderId="0" xfId="65" applyFont="1" applyFill="1" applyAlignment="1">
      <alignment horizontal="center"/>
      <protection/>
    </xf>
    <xf numFmtId="0" fontId="8" fillId="0" borderId="20" xfId="65" applyFont="1" applyFill="1" applyBorder="1" applyAlignment="1">
      <alignment horizontal="center"/>
      <protection/>
    </xf>
    <xf numFmtId="0" fontId="4" fillId="0" borderId="13" xfId="65" applyFont="1" applyFill="1" applyBorder="1" applyAlignment="1">
      <alignment horizontal="center" vertical="center" wrapText="1"/>
      <protection/>
    </xf>
    <xf numFmtId="0" fontId="4" fillId="0" borderId="18" xfId="65" applyFont="1" applyFill="1" applyBorder="1" applyAlignment="1">
      <alignment horizontal="center" vertical="center" wrapText="1"/>
      <protection/>
    </xf>
    <xf numFmtId="0" fontId="0" fillId="0" borderId="12" xfId="0" applyFill="1" applyBorder="1" applyAlignment="1">
      <alignment horizontal="left" wrapText="1"/>
    </xf>
    <xf numFmtId="0" fontId="0" fillId="0" borderId="19" xfId="0" applyFill="1" applyBorder="1" applyAlignment="1">
      <alignment horizontal="left" wrapText="1"/>
    </xf>
    <xf numFmtId="0" fontId="4" fillId="0" borderId="21" xfId="65" applyFont="1" applyFill="1" applyBorder="1" applyAlignment="1">
      <alignment horizontal="center" vertical="center" wrapText="1"/>
      <protection/>
    </xf>
    <xf numFmtId="0" fontId="4" fillId="0" borderId="22" xfId="65" applyFont="1" applyFill="1" applyBorder="1" applyAlignment="1">
      <alignment horizontal="center" vertical="center" wrapText="1"/>
      <protection/>
    </xf>
    <xf numFmtId="0" fontId="4" fillId="0" borderId="23" xfId="65" applyFont="1" applyFill="1" applyBorder="1" applyAlignment="1">
      <alignment horizontal="center" vertical="center" wrapText="1"/>
      <protection/>
    </xf>
    <xf numFmtId="0" fontId="4" fillId="0" borderId="24" xfId="65" applyFont="1" applyFill="1" applyBorder="1" applyAlignment="1">
      <alignment horizontal="center" vertical="center" wrapText="1"/>
      <protection/>
    </xf>
    <xf numFmtId="0" fontId="0" fillId="0" borderId="10" xfId="0" applyFill="1" applyBorder="1" applyAlignment="1">
      <alignment horizontal="left" wrapText="1"/>
    </xf>
    <xf numFmtId="0" fontId="0" fillId="0" borderId="10" xfId="0" applyFont="1" applyFill="1" applyBorder="1" applyAlignment="1">
      <alignment horizontal="left" wrapText="1"/>
    </xf>
    <xf numFmtId="0" fontId="4" fillId="0" borderId="10" xfId="65" applyFont="1" applyFill="1" applyBorder="1" applyAlignment="1">
      <alignment horizontal="center" vertical="center" wrapText="1"/>
      <protection/>
    </xf>
    <xf numFmtId="0" fontId="4" fillId="0" borderId="10" xfId="65" applyFont="1" applyFill="1" applyBorder="1" applyAlignment="1">
      <alignment horizontal="center" vertical="center"/>
      <protection/>
    </xf>
    <xf numFmtId="0" fontId="4" fillId="0" borderId="0" xfId="0" applyFont="1" applyFill="1" applyAlignment="1">
      <alignment horizontal="left" vertical="center" wrapText="1"/>
    </xf>
    <xf numFmtId="0" fontId="4" fillId="0" borderId="12" xfId="65" applyFont="1" applyFill="1" applyBorder="1" applyAlignment="1">
      <alignment horizontal="center" vertical="center"/>
      <protection/>
    </xf>
    <xf numFmtId="0" fontId="4" fillId="0" borderId="14" xfId="65" applyFont="1" applyFill="1" applyBorder="1" applyAlignment="1">
      <alignment horizontal="center" vertical="center"/>
      <protection/>
    </xf>
    <xf numFmtId="0" fontId="4" fillId="0" borderId="19" xfId="65" applyFont="1" applyFill="1" applyBorder="1" applyAlignment="1">
      <alignment horizontal="center" vertical="center"/>
      <protection/>
    </xf>
    <xf numFmtId="0" fontId="4" fillId="0" borderId="0" xfId="0" applyFont="1" applyFill="1" applyAlignment="1">
      <alignment horizontal="left" vertical="center"/>
    </xf>
    <xf numFmtId="0" fontId="2" fillId="0" borderId="0" xfId="0" applyFont="1" applyAlignment="1">
      <alignment horizontal="center"/>
    </xf>
    <xf numFmtId="0" fontId="0" fillId="0" borderId="0" xfId="65" applyAlignment="1">
      <alignment horizontal="left"/>
      <protection/>
    </xf>
    <xf numFmtId="0" fontId="2" fillId="0" borderId="10" xfId="0" applyFont="1" applyFill="1" applyBorder="1" applyAlignment="1">
      <alignment horizontal="center" vertical="center" wrapText="1"/>
    </xf>
    <xf numFmtId="0" fontId="0" fillId="0" borderId="10" xfId="0" applyFill="1" applyBorder="1" applyAlignment="1">
      <alignment horizontal="right"/>
    </xf>
    <xf numFmtId="0" fontId="0" fillId="0" borderId="10" xfId="0" applyFont="1" applyFill="1" applyBorder="1" applyAlignment="1">
      <alignment horizontal="right"/>
    </xf>
    <xf numFmtId="0" fontId="2" fillId="33" borderId="10" xfId="0" applyFont="1" applyFill="1" applyBorder="1" applyAlignment="1">
      <alignment horizontal="right"/>
    </xf>
    <xf numFmtId="0" fontId="0" fillId="0" borderId="0" xfId="0" applyAlignment="1">
      <alignment horizontal="center"/>
    </xf>
    <xf numFmtId="0" fontId="0" fillId="0" borderId="0" xfId="0" applyFont="1" applyAlignment="1">
      <alignment horizontal="center"/>
    </xf>
    <xf numFmtId="0" fontId="4" fillId="0" borderId="0" xfId="0" applyFont="1" applyFill="1" applyAlignment="1">
      <alignment horizontal="right" vertical="center"/>
    </xf>
    <xf numFmtId="0" fontId="0" fillId="0" borderId="0" xfId="0" applyAlignment="1">
      <alignment horizontal="right" vertical="center"/>
    </xf>
    <xf numFmtId="0" fontId="0" fillId="0" borderId="0" xfId="0" applyFont="1" applyAlignment="1">
      <alignment horizontal="right" vertical="center"/>
    </xf>
    <xf numFmtId="0" fontId="4" fillId="0" borderId="10" xfId="0" applyNumberFormat="1" applyFont="1" applyFill="1" applyBorder="1" applyAlignment="1" applyProtection="1">
      <alignment horizontal="center" vertical="center" wrapText="1"/>
      <protection/>
    </xf>
    <xf numFmtId="4" fontId="4" fillId="0" borderId="10" xfId="0" applyNumberFormat="1" applyFont="1" applyFill="1" applyBorder="1" applyAlignment="1" applyProtection="1">
      <alignment horizontal="center" vertical="center" wrapText="1"/>
      <protection/>
    </xf>
    <xf numFmtId="0" fontId="4" fillId="0" borderId="0" xfId="65" applyFont="1" applyFill="1" applyAlignment="1">
      <alignment horizontal="right"/>
      <protection/>
    </xf>
    <xf numFmtId="0" fontId="4" fillId="0" borderId="11" xfId="0" applyFont="1" applyFill="1" applyBorder="1" applyAlignment="1">
      <alignment horizontal="center"/>
    </xf>
    <xf numFmtId="0" fontId="4" fillId="0" borderId="0" xfId="65" applyFont="1" applyFill="1" applyAlignment="1">
      <alignment horizontal="center"/>
      <protection/>
    </xf>
    <xf numFmtId="0" fontId="4" fillId="0" borderId="20" xfId="65" applyFont="1" applyFill="1" applyBorder="1" applyAlignment="1">
      <alignment horizontal="center"/>
      <protection/>
    </xf>
    <xf numFmtId="0" fontId="6" fillId="0" borderId="0" xfId="0" applyFont="1" applyFill="1" applyBorder="1" applyAlignment="1">
      <alignment horizontal="center" vertical="center"/>
    </xf>
    <xf numFmtId="0" fontId="4" fillId="0" borderId="0" xfId="0" applyFont="1" applyFill="1" applyBorder="1" applyAlignment="1">
      <alignment horizontal="center" vertical="center"/>
    </xf>
    <xf numFmtId="4" fontId="10" fillId="0" borderId="25" xfId="65" applyNumberFormat="1" applyFont="1" applyFill="1" applyBorder="1" applyAlignment="1">
      <alignment horizontal="right"/>
      <protection/>
    </xf>
    <xf numFmtId="4" fontId="67" fillId="0" borderId="25" xfId="65" applyNumberFormat="1" applyFont="1" applyFill="1" applyBorder="1" applyAlignment="1">
      <alignment horizontal="right"/>
      <protection/>
    </xf>
    <xf numFmtId="0" fontId="4" fillId="0" borderId="0" xfId="65" applyFont="1" applyFill="1" applyBorder="1" applyAlignment="1">
      <alignment horizontal="right"/>
      <protection/>
    </xf>
    <xf numFmtId="0" fontId="4" fillId="0" borderId="0" xfId="0" applyFont="1" applyFill="1" applyBorder="1" applyAlignment="1">
      <alignment horizontal="center"/>
    </xf>
    <xf numFmtId="0" fontId="4" fillId="0" borderId="0" xfId="65" applyFont="1" applyFill="1" applyBorder="1" applyAlignment="1">
      <alignment horizontal="center"/>
      <protection/>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7"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10 3" xfId="56"/>
    <cellStyle name="Normal 16" xfId="57"/>
    <cellStyle name="Normal 2" xfId="58"/>
    <cellStyle name="Normal 2 2" xfId="59"/>
    <cellStyle name="Normal 2_Grostonas 5" xfId="60"/>
    <cellStyle name="Normal 3" xfId="61"/>
    <cellStyle name="Normal 4" xfId="62"/>
    <cellStyle name="Normal 4 2" xfId="63"/>
    <cellStyle name="Normal 5" xfId="64"/>
    <cellStyle name="Normal_501-06tames forma" xfId="65"/>
    <cellStyle name="Note" xfId="66"/>
    <cellStyle name="Output" xfId="67"/>
    <cellStyle name="Parastais_Pērses iela, Baldone, Zvārdes, Mārupe" xfId="68"/>
    <cellStyle name="Percent" xfId="69"/>
    <cellStyle name="Style 1" xfId="70"/>
    <cellStyle name="Title" xfId="71"/>
    <cellStyle name="Total" xfId="72"/>
    <cellStyle name="Warning Text" xfId="73"/>
    <cellStyle name="Стиль 1" xfId="74"/>
  </cellStyles>
  <dxfs count="15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26"/>
  <sheetViews>
    <sheetView view="pageBreakPreview" zoomScale="115" zoomScaleSheetLayoutView="115" workbookViewId="0" topLeftCell="A1">
      <selection activeCell="C16" sqref="C16"/>
    </sheetView>
  </sheetViews>
  <sheetFormatPr defaultColWidth="9.140625" defaultRowHeight="12.75"/>
  <cols>
    <col min="1" max="1" width="14.7109375" style="227" customWidth="1"/>
    <col min="2" max="2" width="47.421875" style="227" customWidth="1"/>
    <col min="3" max="3" width="21.57421875" style="227" customWidth="1"/>
    <col min="4" max="16384" width="9.140625" style="227" customWidth="1"/>
  </cols>
  <sheetData>
    <row r="1" ht="12.75">
      <c r="C1" s="227" t="s">
        <v>1274</v>
      </c>
    </row>
    <row r="3" spans="2:3" ht="12.75">
      <c r="B3" s="257" t="s">
        <v>1275</v>
      </c>
      <c r="C3" s="257"/>
    </row>
    <row r="4" spans="2:3" ht="12.75">
      <c r="B4" s="258" t="s">
        <v>18</v>
      </c>
      <c r="C4" s="258"/>
    </row>
    <row r="6" ht="12.75">
      <c r="C6" s="228" t="s">
        <v>19</v>
      </c>
    </row>
    <row r="7" ht="12.75">
      <c r="C7" s="228" t="s">
        <v>1276</v>
      </c>
    </row>
    <row r="9" ht="18">
      <c r="B9" s="229" t="s">
        <v>1277</v>
      </c>
    </row>
    <row r="11" spans="1:3" ht="12.75">
      <c r="A11" s="230" t="s">
        <v>948</v>
      </c>
      <c r="B11" s="231"/>
      <c r="C11" s="231"/>
    </row>
    <row r="12" spans="1:3" ht="12.75">
      <c r="A12" s="230" t="s">
        <v>1297</v>
      </c>
      <c r="B12" s="231"/>
      <c r="C12" s="232"/>
    </row>
    <row r="13" spans="1:3" ht="12.75">
      <c r="A13" s="230" t="s">
        <v>946</v>
      </c>
      <c r="B13" s="231"/>
      <c r="C13" s="232"/>
    </row>
    <row r="14" spans="1:3" ht="12.75">
      <c r="A14" s="230" t="s">
        <v>1278</v>
      </c>
      <c r="B14" s="231"/>
      <c r="C14" s="232"/>
    </row>
    <row r="15" ht="12.75">
      <c r="C15" s="233"/>
    </row>
    <row r="16" spans="2:3" ht="12.75">
      <c r="B16" s="234" t="s">
        <v>31</v>
      </c>
      <c r="C16" s="235" t="s">
        <v>1302</v>
      </c>
    </row>
    <row r="17" ht="13.5" thickBot="1">
      <c r="C17" s="233"/>
    </row>
    <row r="18" spans="1:3" ht="26.25" thickBot="1">
      <c r="A18" s="236" t="s">
        <v>1263</v>
      </c>
      <c r="B18" s="237" t="s">
        <v>1279</v>
      </c>
      <c r="C18" s="238" t="s">
        <v>1280</v>
      </c>
    </row>
    <row r="19" spans="1:3" ht="12.75">
      <c r="A19" s="239"/>
      <c r="B19" s="239"/>
      <c r="C19" s="239"/>
    </row>
    <row r="20" spans="1:3" ht="25.5">
      <c r="A20" s="240">
        <v>1</v>
      </c>
      <c r="B20" s="241" t="s">
        <v>1273</v>
      </c>
      <c r="C20" s="250">
        <f>Kopsavilkums!E29</f>
        <v>0</v>
      </c>
    </row>
    <row r="21" spans="1:3" ht="12.75">
      <c r="A21" s="240"/>
      <c r="B21" s="242"/>
      <c r="C21" s="250"/>
    </row>
    <row r="22" spans="1:3" ht="12.75">
      <c r="A22" s="159"/>
      <c r="B22" s="243" t="s">
        <v>1281</v>
      </c>
      <c r="C22" s="251">
        <f>SUM(C20:C21)</f>
        <v>0</v>
      </c>
    </row>
    <row r="23" spans="1:3" ht="12.75">
      <c r="A23" s="244"/>
      <c r="B23" s="244"/>
      <c r="C23" s="244"/>
    </row>
    <row r="24" ht="12.75"/>
    <row r="25" spans="1:3" ht="12.75">
      <c r="A25" s="245" t="s">
        <v>27</v>
      </c>
      <c r="B25" s="246"/>
      <c r="C25" s="247"/>
    </row>
    <row r="26" spans="2:3" ht="12.75">
      <c r="B26" s="248" t="s">
        <v>28</v>
      </c>
      <c r="C26" s="249"/>
    </row>
    <row r="27" ht="12.75"/>
    <row r="28" ht="12.75"/>
  </sheetData>
  <sheetProtection/>
  <mergeCells count="2">
    <mergeCell ref="B3:C3"/>
    <mergeCell ref="B4:C4"/>
  </mergeCells>
  <printOptions/>
  <pageMargins left="0.7086614173228347" right="0.7086614173228347" top="0.7480314960629921" bottom="0.7480314960629921" header="0.31496062992125984" footer="0.31496062992125984"/>
  <pageSetup horizontalDpi="600" verticalDpi="600" orientation="portrait" paperSize="9" scale="90" r:id="rId1"/>
  <headerFooter scaleWithDoc="0" alignWithMargins="0">
    <oddFooter>&amp;C&amp;P</oddFooter>
  </headerFooter>
</worksheet>
</file>

<file path=xl/worksheets/sheet10.xml><?xml version="1.0" encoding="utf-8"?>
<worksheet xmlns="http://schemas.openxmlformats.org/spreadsheetml/2006/main" xmlns:r="http://schemas.openxmlformats.org/officeDocument/2006/relationships">
  <sheetPr>
    <tabColor rgb="FFFFFF00"/>
  </sheetPr>
  <dimension ref="A1:P132"/>
  <sheetViews>
    <sheetView showZeros="0" tabSelected="1" showOutlineSymbols="0" view="pageBreakPreview" zoomScale="90" zoomScaleNormal="90" zoomScaleSheetLayoutView="90" workbookViewId="0" topLeftCell="A85">
      <selection activeCell="C100" sqref="C100:G100"/>
    </sheetView>
  </sheetViews>
  <sheetFormatPr defaultColWidth="9.140625" defaultRowHeight="12.75"/>
  <cols>
    <col min="1" max="1" width="4.28125" style="27" customWidth="1"/>
    <col min="2" max="2" width="4.8515625" style="27" customWidth="1"/>
    <col min="3" max="3" width="32.28125" style="51" customWidth="1"/>
    <col min="4" max="4" width="6.28125" style="52" customWidth="1"/>
    <col min="5" max="5" width="6.8515625" style="52" customWidth="1"/>
    <col min="6" max="6" width="5.8515625" style="71" customWidth="1"/>
    <col min="7" max="7" width="5.28125" style="27" customWidth="1"/>
    <col min="8" max="8" width="7.140625" style="27" customWidth="1"/>
    <col min="9" max="9" width="7.57421875" style="27" customWidth="1"/>
    <col min="10" max="10" width="8.00390625" style="27" customWidth="1"/>
    <col min="11" max="11" width="8.7109375" style="27" customWidth="1"/>
    <col min="12" max="12" width="8.28125" style="27" customWidth="1"/>
    <col min="13" max="13" width="9.28125" style="27" customWidth="1"/>
    <col min="14" max="14" width="10.140625" style="27" customWidth="1"/>
    <col min="15" max="15" width="8.8515625" style="27" customWidth="1"/>
    <col min="16" max="16" width="9.8515625" style="27" bestFit="1" customWidth="1"/>
    <col min="17" max="16384" width="9.140625" style="27" customWidth="1"/>
  </cols>
  <sheetData>
    <row r="1" spans="1:16" ht="12">
      <c r="A1" s="300" t="s">
        <v>1152</v>
      </c>
      <c r="B1" s="300"/>
      <c r="C1" s="300"/>
      <c r="D1" s="300"/>
      <c r="E1" s="300"/>
      <c r="F1" s="300"/>
      <c r="G1" s="300"/>
      <c r="H1" s="300"/>
      <c r="I1" s="300"/>
      <c r="J1" s="300"/>
      <c r="K1" s="300"/>
      <c r="L1" s="300"/>
      <c r="M1" s="300"/>
      <c r="N1" s="300"/>
      <c r="O1" s="300"/>
      <c r="P1" s="300"/>
    </row>
    <row r="2" spans="1:16" ht="12">
      <c r="A2" s="301" t="s">
        <v>1153</v>
      </c>
      <c r="B2" s="301"/>
      <c r="C2" s="301"/>
      <c r="D2" s="301"/>
      <c r="E2" s="301"/>
      <c r="F2" s="301"/>
      <c r="G2" s="301"/>
      <c r="H2" s="301"/>
      <c r="I2" s="301"/>
      <c r="J2" s="301"/>
      <c r="K2" s="301"/>
      <c r="L2" s="301"/>
      <c r="M2" s="301"/>
      <c r="N2" s="301"/>
      <c r="O2" s="301"/>
      <c r="P2" s="301"/>
    </row>
    <row r="4" spans="1:2" ht="12">
      <c r="A4" s="70" t="s">
        <v>1155</v>
      </c>
      <c r="B4" s="70"/>
    </row>
    <row r="5" spans="1:2" ht="12">
      <c r="A5" s="70" t="s">
        <v>1300</v>
      </c>
      <c r="B5" s="70"/>
    </row>
    <row r="6" spans="1:2" ht="12">
      <c r="A6" s="69" t="s">
        <v>1154</v>
      </c>
      <c r="B6" s="69"/>
    </row>
    <row r="7" spans="1:16" ht="12">
      <c r="A7" s="30" t="s">
        <v>932</v>
      </c>
      <c r="B7" s="30"/>
      <c r="C7" s="74"/>
      <c r="D7" s="73"/>
      <c r="E7" s="73"/>
      <c r="F7" s="72"/>
      <c r="G7" s="30"/>
      <c r="H7" s="30"/>
      <c r="I7" s="30"/>
      <c r="J7" s="30"/>
      <c r="K7" s="55" t="s">
        <v>29</v>
      </c>
      <c r="L7" s="302">
        <f>P98</f>
        <v>0</v>
      </c>
      <c r="M7" s="302"/>
      <c r="N7" s="302"/>
      <c r="O7" s="68" t="s">
        <v>30</v>
      </c>
      <c r="P7" s="30"/>
    </row>
    <row r="8" spans="1:16" ht="12">
      <c r="A8" s="30"/>
      <c r="B8" s="30"/>
      <c r="C8" s="74"/>
      <c r="D8" s="73"/>
      <c r="E8" s="73"/>
      <c r="F8" s="72"/>
      <c r="G8" s="30"/>
      <c r="H8" s="30"/>
      <c r="I8" s="30"/>
      <c r="J8" s="30"/>
      <c r="K8" s="55" t="s">
        <v>31</v>
      </c>
      <c r="L8" s="30" t="s">
        <v>1302</v>
      </c>
      <c r="M8" s="30"/>
      <c r="N8" s="30"/>
      <c r="O8" s="30"/>
      <c r="P8" s="30"/>
    </row>
    <row r="10" spans="1:16" ht="12" customHeight="1">
      <c r="A10" s="294" t="s">
        <v>4</v>
      </c>
      <c r="B10" s="294" t="s">
        <v>1248</v>
      </c>
      <c r="C10" s="294" t="s">
        <v>1249</v>
      </c>
      <c r="D10" s="294" t="s">
        <v>1250</v>
      </c>
      <c r="E10" s="294" t="s">
        <v>1251</v>
      </c>
      <c r="F10" s="295" t="s">
        <v>5</v>
      </c>
      <c r="G10" s="295"/>
      <c r="H10" s="295"/>
      <c r="I10" s="295"/>
      <c r="J10" s="295"/>
      <c r="K10" s="295"/>
      <c r="L10" s="294" t="s">
        <v>6</v>
      </c>
      <c r="M10" s="294"/>
      <c r="N10" s="294"/>
      <c r="O10" s="294"/>
      <c r="P10" s="294"/>
    </row>
    <row r="11" spans="1:16" ht="76.5">
      <c r="A11" s="294"/>
      <c r="B11" s="294"/>
      <c r="C11" s="294"/>
      <c r="D11" s="294"/>
      <c r="E11" s="294"/>
      <c r="F11" s="24" t="s">
        <v>1252</v>
      </c>
      <c r="G11" s="67" t="s">
        <v>1253</v>
      </c>
      <c r="H11" s="22" t="s">
        <v>1254</v>
      </c>
      <c r="I11" s="22" t="s">
        <v>1255</v>
      </c>
      <c r="J11" s="22" t="s">
        <v>1256</v>
      </c>
      <c r="K11" s="22" t="s">
        <v>1257</v>
      </c>
      <c r="L11" s="67" t="s">
        <v>1258</v>
      </c>
      <c r="M11" s="22" t="s">
        <v>1259</v>
      </c>
      <c r="N11" s="22" t="s">
        <v>1255</v>
      </c>
      <c r="O11" s="22" t="s">
        <v>1256</v>
      </c>
      <c r="P11" s="22" t="s">
        <v>1260</v>
      </c>
    </row>
    <row r="12" spans="1:16" ht="12">
      <c r="A12" s="22">
        <v>1</v>
      </c>
      <c r="B12" s="22">
        <f aca="true" t="shared" si="0" ref="B12:P12">A12+1</f>
        <v>2</v>
      </c>
      <c r="C12" s="22">
        <f t="shared" si="0"/>
        <v>3</v>
      </c>
      <c r="D12" s="22">
        <f t="shared" si="0"/>
        <v>4</v>
      </c>
      <c r="E12" s="22">
        <f t="shared" si="0"/>
        <v>5</v>
      </c>
      <c r="F12" s="82">
        <f t="shared" si="0"/>
        <v>6</v>
      </c>
      <c r="G12" s="22">
        <f t="shared" si="0"/>
        <v>7</v>
      </c>
      <c r="H12" s="22">
        <f t="shared" si="0"/>
        <v>8</v>
      </c>
      <c r="I12" s="22">
        <f t="shared" si="0"/>
        <v>9</v>
      </c>
      <c r="J12" s="22">
        <f t="shared" si="0"/>
        <v>10</v>
      </c>
      <c r="K12" s="22">
        <f t="shared" si="0"/>
        <v>11</v>
      </c>
      <c r="L12" s="22">
        <f t="shared" si="0"/>
        <v>12</v>
      </c>
      <c r="M12" s="22">
        <f t="shared" si="0"/>
        <v>13</v>
      </c>
      <c r="N12" s="22">
        <f t="shared" si="0"/>
        <v>14</v>
      </c>
      <c r="O12" s="22">
        <f t="shared" si="0"/>
        <v>15</v>
      </c>
      <c r="P12" s="22">
        <f t="shared" si="0"/>
        <v>16</v>
      </c>
    </row>
    <row r="13" spans="1:16" ht="12">
      <c r="A13" s="22"/>
      <c r="B13" s="22"/>
      <c r="C13" s="22"/>
      <c r="D13" s="22"/>
      <c r="E13" s="22"/>
      <c r="F13" s="82"/>
      <c r="G13" s="22"/>
      <c r="H13" s="22"/>
      <c r="I13" s="22"/>
      <c r="J13" s="22"/>
      <c r="K13" s="22"/>
      <c r="L13" s="22"/>
      <c r="M13" s="22"/>
      <c r="N13" s="22"/>
      <c r="O13" s="22"/>
      <c r="P13" s="22"/>
    </row>
    <row r="14" spans="1:16" ht="12">
      <c r="A14" s="22"/>
      <c r="B14" s="22"/>
      <c r="C14" s="92" t="s">
        <v>1048</v>
      </c>
      <c r="D14" s="90"/>
      <c r="E14" s="90"/>
      <c r="F14" s="25"/>
      <c r="G14" s="22"/>
      <c r="H14" s="22"/>
      <c r="I14" s="22"/>
      <c r="J14" s="22"/>
      <c r="K14" s="22"/>
      <c r="L14" s="22"/>
      <c r="M14" s="22"/>
      <c r="N14" s="22"/>
      <c r="O14" s="22"/>
      <c r="P14" s="22"/>
    </row>
    <row r="15" spans="1:16" ht="24">
      <c r="A15" s="66">
        <v>1</v>
      </c>
      <c r="B15" s="22" t="s">
        <v>10</v>
      </c>
      <c r="C15" s="222" t="s">
        <v>1073</v>
      </c>
      <c r="D15" s="13" t="s">
        <v>2</v>
      </c>
      <c r="E15" s="13">
        <v>66</v>
      </c>
      <c r="F15" s="23"/>
      <c r="G15" s="64"/>
      <c r="H15" s="29"/>
      <c r="I15" s="36"/>
      <c r="J15" s="25"/>
      <c r="K15" s="25"/>
      <c r="L15" s="29"/>
      <c r="M15" s="26"/>
      <c r="N15" s="26"/>
      <c r="O15" s="26"/>
      <c r="P15" s="25"/>
    </row>
    <row r="16" spans="1:16" ht="12">
      <c r="A16" s="66">
        <f>A15+1</f>
        <v>2</v>
      </c>
      <c r="B16" s="22" t="s">
        <v>10</v>
      </c>
      <c r="C16" s="217" t="s">
        <v>1074</v>
      </c>
      <c r="D16" s="13" t="s">
        <v>2</v>
      </c>
      <c r="E16" s="13">
        <v>12</v>
      </c>
      <c r="F16" s="23"/>
      <c r="G16" s="64"/>
      <c r="H16" s="29"/>
      <c r="I16" s="36"/>
      <c r="J16" s="25"/>
      <c r="K16" s="25"/>
      <c r="L16" s="29"/>
      <c r="M16" s="26"/>
      <c r="N16" s="26"/>
      <c r="O16" s="26"/>
      <c r="P16" s="25"/>
    </row>
    <row r="17" spans="1:16" ht="12">
      <c r="A17" s="66">
        <f>A16+1</f>
        <v>3</v>
      </c>
      <c r="B17" s="22" t="s">
        <v>10</v>
      </c>
      <c r="C17" s="217" t="s">
        <v>1075</v>
      </c>
      <c r="D17" s="13" t="s">
        <v>2</v>
      </c>
      <c r="E17" s="13">
        <v>3</v>
      </c>
      <c r="F17" s="23"/>
      <c r="G17" s="64"/>
      <c r="H17" s="29"/>
      <c r="I17" s="36"/>
      <c r="J17" s="25"/>
      <c r="K17" s="25"/>
      <c r="L17" s="29"/>
      <c r="M17" s="26"/>
      <c r="N17" s="26"/>
      <c r="O17" s="26"/>
      <c r="P17" s="25"/>
    </row>
    <row r="18" spans="1:16" ht="36">
      <c r="A18" s="66">
        <f>A17+1</f>
        <v>4</v>
      </c>
      <c r="B18" s="22" t="s">
        <v>10</v>
      </c>
      <c r="C18" s="217" t="s">
        <v>226</v>
      </c>
      <c r="D18" s="13" t="s">
        <v>35</v>
      </c>
      <c r="E18" s="13">
        <v>2</v>
      </c>
      <c r="F18" s="23"/>
      <c r="G18" s="64"/>
      <c r="H18" s="29"/>
      <c r="I18" s="36"/>
      <c r="J18" s="25"/>
      <c r="K18" s="25"/>
      <c r="L18" s="29"/>
      <c r="M18" s="26"/>
      <c r="N18" s="26"/>
      <c r="O18" s="26"/>
      <c r="P18" s="25"/>
    </row>
    <row r="19" spans="1:16" ht="12">
      <c r="A19" s="66">
        <f>A18+1</f>
        <v>5</v>
      </c>
      <c r="B19" s="22" t="s">
        <v>10</v>
      </c>
      <c r="C19" s="217" t="s">
        <v>1076</v>
      </c>
      <c r="D19" s="13" t="s">
        <v>35</v>
      </c>
      <c r="E19" s="13">
        <v>2</v>
      </c>
      <c r="F19" s="23"/>
      <c r="G19" s="64"/>
      <c r="H19" s="29"/>
      <c r="I19" s="36"/>
      <c r="J19" s="25"/>
      <c r="K19" s="25"/>
      <c r="L19" s="29"/>
      <c r="M19" s="26"/>
      <c r="N19" s="26"/>
      <c r="O19" s="26"/>
      <c r="P19" s="25"/>
    </row>
    <row r="20" spans="1:16" ht="12">
      <c r="A20" s="22"/>
      <c r="B20" s="22"/>
      <c r="C20" s="93"/>
      <c r="D20" s="90"/>
      <c r="E20" s="90"/>
      <c r="F20" s="23"/>
      <c r="G20" s="64"/>
      <c r="H20" s="29"/>
      <c r="I20" s="36"/>
      <c r="J20" s="25"/>
      <c r="K20" s="25"/>
      <c r="L20" s="29"/>
      <c r="M20" s="26"/>
      <c r="N20" s="26"/>
      <c r="O20" s="26"/>
      <c r="P20" s="25"/>
    </row>
    <row r="21" spans="1:16" ht="12">
      <c r="A21" s="66"/>
      <c r="B21" s="22"/>
      <c r="C21" s="157" t="s">
        <v>1049</v>
      </c>
      <c r="D21" s="90"/>
      <c r="E21" s="90"/>
      <c r="F21" s="23"/>
      <c r="G21" s="64"/>
      <c r="H21" s="29"/>
      <c r="I21" s="36"/>
      <c r="J21" s="25"/>
      <c r="K21" s="25"/>
      <c r="L21" s="29"/>
      <c r="M21" s="26"/>
      <c r="N21" s="26"/>
      <c r="O21" s="26"/>
      <c r="P21" s="25"/>
    </row>
    <row r="22" spans="1:16" ht="24">
      <c r="A22" s="66">
        <f>A19+1</f>
        <v>6</v>
      </c>
      <c r="B22" s="22" t="s">
        <v>10</v>
      </c>
      <c r="C22" s="9" t="s">
        <v>1077</v>
      </c>
      <c r="D22" s="13" t="s">
        <v>35</v>
      </c>
      <c r="E22" s="13">
        <v>2</v>
      </c>
      <c r="F22" s="23"/>
      <c r="G22" s="64"/>
      <c r="H22" s="29"/>
      <c r="I22" s="36"/>
      <c r="J22" s="25"/>
      <c r="K22" s="25"/>
      <c r="L22" s="29"/>
      <c r="M22" s="26"/>
      <c r="N22" s="26"/>
      <c r="O22" s="26"/>
      <c r="P22" s="25"/>
    </row>
    <row r="23" spans="1:16" ht="12">
      <c r="A23" s="66">
        <f>A22+1</f>
        <v>7</v>
      </c>
      <c r="B23" s="22" t="s">
        <v>10</v>
      </c>
      <c r="C23" s="9" t="s">
        <v>1050</v>
      </c>
      <c r="D23" s="13" t="s">
        <v>35</v>
      </c>
      <c r="E23" s="13">
        <v>4</v>
      </c>
      <c r="F23" s="23"/>
      <c r="G23" s="64"/>
      <c r="H23" s="29"/>
      <c r="I23" s="36"/>
      <c r="J23" s="25"/>
      <c r="K23" s="25"/>
      <c r="L23" s="29"/>
      <c r="M23" s="26"/>
      <c r="N23" s="26"/>
      <c r="O23" s="26"/>
      <c r="P23" s="25"/>
    </row>
    <row r="24" spans="1:16" ht="12">
      <c r="A24" s="66">
        <f>A23+1</f>
        <v>8</v>
      </c>
      <c r="B24" s="22" t="s">
        <v>10</v>
      </c>
      <c r="C24" s="9" t="s">
        <v>1051</v>
      </c>
      <c r="D24" s="13" t="s">
        <v>35</v>
      </c>
      <c r="E24" s="192" t="s">
        <v>181</v>
      </c>
      <c r="F24" s="23"/>
      <c r="G24" s="64"/>
      <c r="H24" s="29"/>
      <c r="I24" s="36"/>
      <c r="J24" s="25"/>
      <c r="K24" s="25"/>
      <c r="L24" s="29"/>
      <c r="M24" s="26"/>
      <c r="N24" s="26"/>
      <c r="O24" s="26"/>
      <c r="P24" s="25"/>
    </row>
    <row r="25" spans="1:16" ht="24">
      <c r="A25" s="66">
        <f>A24+1</f>
        <v>9</v>
      </c>
      <c r="B25" s="22" t="s">
        <v>10</v>
      </c>
      <c r="C25" s="9" t="s">
        <v>1052</v>
      </c>
      <c r="D25" s="13" t="s">
        <v>35</v>
      </c>
      <c r="E25" s="192" t="s">
        <v>223</v>
      </c>
      <c r="F25" s="23"/>
      <c r="G25" s="64"/>
      <c r="H25" s="29"/>
      <c r="I25" s="36"/>
      <c r="J25" s="25"/>
      <c r="K25" s="25"/>
      <c r="L25" s="29"/>
      <c r="M25" s="26"/>
      <c r="N25" s="26"/>
      <c r="O25" s="26"/>
      <c r="P25" s="25"/>
    </row>
    <row r="26" spans="1:16" ht="12">
      <c r="A26" s="66"/>
      <c r="B26" s="22"/>
      <c r="C26" s="89"/>
      <c r="D26" s="90"/>
      <c r="E26" s="90"/>
      <c r="F26" s="23"/>
      <c r="G26" s="64"/>
      <c r="H26" s="29"/>
      <c r="I26" s="36"/>
      <c r="J26" s="25"/>
      <c r="K26" s="25"/>
      <c r="L26" s="29"/>
      <c r="M26" s="26"/>
      <c r="N26" s="26"/>
      <c r="O26" s="26"/>
      <c r="P26" s="25"/>
    </row>
    <row r="27" spans="1:16" ht="12">
      <c r="A27" s="66"/>
      <c r="B27" s="22"/>
      <c r="C27" s="157" t="s">
        <v>1053</v>
      </c>
      <c r="D27" s="90"/>
      <c r="E27" s="90"/>
      <c r="F27" s="23"/>
      <c r="G27" s="64"/>
      <c r="H27" s="29"/>
      <c r="I27" s="36"/>
      <c r="J27" s="25"/>
      <c r="K27" s="25"/>
      <c r="L27" s="29"/>
      <c r="M27" s="26"/>
      <c r="N27" s="26"/>
      <c r="O27" s="26"/>
      <c r="P27" s="25"/>
    </row>
    <row r="28" spans="1:16" ht="24">
      <c r="A28" s="66">
        <f>A25+1</f>
        <v>10</v>
      </c>
      <c r="B28" s="22" t="s">
        <v>10</v>
      </c>
      <c r="C28" s="9" t="s">
        <v>1069</v>
      </c>
      <c r="D28" s="13" t="s">
        <v>2</v>
      </c>
      <c r="E28" s="191">
        <v>66</v>
      </c>
      <c r="F28" s="23"/>
      <c r="G28" s="64"/>
      <c r="H28" s="29"/>
      <c r="I28" s="36"/>
      <c r="J28" s="25"/>
      <c r="K28" s="25"/>
      <c r="L28" s="29"/>
      <c r="M28" s="26"/>
      <c r="N28" s="26"/>
      <c r="O28" s="26"/>
      <c r="P28" s="25"/>
    </row>
    <row r="29" spans="1:16" ht="24">
      <c r="A29" s="66">
        <f aca="true" t="shared" si="1" ref="A29:A35">A28+1</f>
        <v>11</v>
      </c>
      <c r="B29" s="22" t="s">
        <v>10</v>
      </c>
      <c r="C29" s="9" t="s">
        <v>1070</v>
      </c>
      <c r="D29" s="187" t="s">
        <v>2</v>
      </c>
      <c r="E29" s="191">
        <v>12</v>
      </c>
      <c r="F29" s="23"/>
      <c r="G29" s="64"/>
      <c r="H29" s="29"/>
      <c r="I29" s="36"/>
      <c r="J29" s="25"/>
      <c r="K29" s="25"/>
      <c r="L29" s="29"/>
      <c r="M29" s="26"/>
      <c r="N29" s="26"/>
      <c r="O29" s="26"/>
      <c r="P29" s="25"/>
    </row>
    <row r="30" spans="1:16" ht="12">
      <c r="A30" s="66">
        <f t="shared" si="1"/>
        <v>12</v>
      </c>
      <c r="B30" s="22" t="s">
        <v>10</v>
      </c>
      <c r="C30" s="9" t="s">
        <v>197</v>
      </c>
      <c r="D30" s="187" t="s">
        <v>1062</v>
      </c>
      <c r="E30" s="190">
        <v>45</v>
      </c>
      <c r="F30" s="23"/>
      <c r="G30" s="64"/>
      <c r="H30" s="29"/>
      <c r="I30" s="36"/>
      <c r="J30" s="25"/>
      <c r="K30" s="25"/>
      <c r="L30" s="29"/>
      <c r="M30" s="26"/>
      <c r="N30" s="26"/>
      <c r="O30" s="26"/>
      <c r="P30" s="25"/>
    </row>
    <row r="31" spans="1:16" ht="24">
      <c r="A31" s="66">
        <f t="shared" si="1"/>
        <v>13</v>
      </c>
      <c r="B31" s="22" t="s">
        <v>10</v>
      </c>
      <c r="C31" s="9" t="s">
        <v>222</v>
      </c>
      <c r="D31" s="187" t="s">
        <v>2</v>
      </c>
      <c r="E31" s="190">
        <v>10</v>
      </c>
      <c r="F31" s="23"/>
      <c r="G31" s="64"/>
      <c r="H31" s="29"/>
      <c r="I31" s="36"/>
      <c r="J31" s="25"/>
      <c r="K31" s="25"/>
      <c r="L31" s="29"/>
      <c r="M31" s="26"/>
      <c r="N31" s="26"/>
      <c r="O31" s="26"/>
      <c r="P31" s="25"/>
    </row>
    <row r="32" spans="1:16" ht="12">
      <c r="A32" s="66">
        <f t="shared" si="1"/>
        <v>14</v>
      </c>
      <c r="B32" s="22" t="s">
        <v>10</v>
      </c>
      <c r="C32" s="9" t="s">
        <v>195</v>
      </c>
      <c r="D32" s="13" t="s">
        <v>175</v>
      </c>
      <c r="E32" s="13">
        <v>1</v>
      </c>
      <c r="F32" s="23"/>
      <c r="G32" s="64"/>
      <c r="H32" s="29"/>
      <c r="I32" s="36"/>
      <c r="J32" s="25"/>
      <c r="K32" s="25"/>
      <c r="L32" s="29"/>
      <c r="M32" s="26"/>
      <c r="N32" s="26"/>
      <c r="O32" s="26"/>
      <c r="P32" s="25"/>
    </row>
    <row r="33" spans="1:16" ht="12">
      <c r="A33" s="66">
        <f t="shared" si="1"/>
        <v>15</v>
      </c>
      <c r="B33" s="22" t="s">
        <v>10</v>
      </c>
      <c r="C33" s="9" t="s">
        <v>1071</v>
      </c>
      <c r="D33" s="13" t="s">
        <v>35</v>
      </c>
      <c r="E33" s="13">
        <v>5</v>
      </c>
      <c r="F33" s="23"/>
      <c r="G33" s="64"/>
      <c r="H33" s="29"/>
      <c r="I33" s="36"/>
      <c r="J33" s="25"/>
      <c r="K33" s="25"/>
      <c r="L33" s="29"/>
      <c r="M33" s="26"/>
      <c r="N33" s="26"/>
      <c r="O33" s="26"/>
      <c r="P33" s="25"/>
    </row>
    <row r="34" spans="1:16" ht="12">
      <c r="A34" s="66">
        <f t="shared" si="1"/>
        <v>16</v>
      </c>
      <c r="B34" s="22" t="s">
        <v>10</v>
      </c>
      <c r="C34" s="9" t="s">
        <v>1067</v>
      </c>
      <c r="D34" s="13" t="s">
        <v>35</v>
      </c>
      <c r="E34" s="13">
        <v>2</v>
      </c>
      <c r="F34" s="23"/>
      <c r="G34" s="64"/>
      <c r="H34" s="29"/>
      <c r="I34" s="36"/>
      <c r="J34" s="25"/>
      <c r="K34" s="25"/>
      <c r="L34" s="29"/>
      <c r="M34" s="26"/>
      <c r="N34" s="26"/>
      <c r="O34" s="26"/>
      <c r="P34" s="25"/>
    </row>
    <row r="35" spans="1:16" ht="12">
      <c r="A35" s="66">
        <f t="shared" si="1"/>
        <v>17</v>
      </c>
      <c r="B35" s="22" t="s">
        <v>10</v>
      </c>
      <c r="C35" s="9" t="s">
        <v>1072</v>
      </c>
      <c r="D35" s="13" t="s">
        <v>35</v>
      </c>
      <c r="E35" s="13">
        <v>1</v>
      </c>
      <c r="F35" s="23"/>
      <c r="G35" s="64"/>
      <c r="H35" s="29"/>
      <c r="I35" s="36"/>
      <c r="J35" s="25"/>
      <c r="K35" s="25"/>
      <c r="L35" s="29"/>
      <c r="M35" s="26"/>
      <c r="N35" s="26"/>
      <c r="O35" s="26"/>
      <c r="P35" s="25"/>
    </row>
    <row r="36" spans="1:16" ht="12">
      <c r="A36" s="66"/>
      <c r="B36" s="22"/>
      <c r="C36" s="89"/>
      <c r="D36" s="90"/>
      <c r="E36" s="90"/>
      <c r="F36" s="23"/>
      <c r="G36" s="64"/>
      <c r="H36" s="29"/>
      <c r="I36" s="36"/>
      <c r="J36" s="25"/>
      <c r="K36" s="25"/>
      <c r="L36" s="29"/>
      <c r="M36" s="26"/>
      <c r="N36" s="26"/>
      <c r="O36" s="26"/>
      <c r="P36" s="25"/>
    </row>
    <row r="37" spans="1:16" ht="12">
      <c r="A37" s="66"/>
      <c r="B37" s="22"/>
      <c r="C37" s="157" t="s">
        <v>1054</v>
      </c>
      <c r="D37" s="90"/>
      <c r="E37" s="90"/>
      <c r="F37" s="23"/>
      <c r="G37" s="64"/>
      <c r="H37" s="29"/>
      <c r="I37" s="36"/>
      <c r="J37" s="25"/>
      <c r="K37" s="25"/>
      <c r="L37" s="29"/>
      <c r="M37" s="26"/>
      <c r="N37" s="26"/>
      <c r="O37" s="26"/>
      <c r="P37" s="25"/>
    </row>
    <row r="38" spans="1:16" ht="36">
      <c r="A38" s="66">
        <f>A35+1</f>
        <v>18</v>
      </c>
      <c r="B38" s="22" t="s">
        <v>10</v>
      </c>
      <c r="C38" s="9" t="s">
        <v>1063</v>
      </c>
      <c r="D38" s="187" t="s">
        <v>175</v>
      </c>
      <c r="E38" s="190">
        <v>8</v>
      </c>
      <c r="F38" s="23"/>
      <c r="G38" s="64"/>
      <c r="H38" s="29"/>
      <c r="I38" s="36"/>
      <c r="J38" s="25"/>
      <c r="K38" s="25"/>
      <c r="L38" s="29"/>
      <c r="M38" s="26"/>
      <c r="N38" s="26"/>
      <c r="O38" s="26"/>
      <c r="P38" s="25"/>
    </row>
    <row r="39" spans="1:16" ht="36">
      <c r="A39" s="66">
        <f aca="true" t="shared" si="2" ref="A39:A47">A38+1</f>
        <v>19</v>
      </c>
      <c r="B39" s="22" t="s">
        <v>10</v>
      </c>
      <c r="C39" s="9" t="s">
        <v>1064</v>
      </c>
      <c r="D39" s="187" t="s">
        <v>175</v>
      </c>
      <c r="E39" s="190">
        <v>3</v>
      </c>
      <c r="F39" s="23"/>
      <c r="G39" s="64"/>
      <c r="H39" s="29"/>
      <c r="I39" s="36"/>
      <c r="J39" s="25"/>
      <c r="K39" s="25"/>
      <c r="L39" s="29"/>
      <c r="M39" s="26"/>
      <c r="N39" s="26"/>
      <c r="O39" s="26"/>
      <c r="P39" s="25"/>
    </row>
    <row r="40" spans="1:16" ht="36">
      <c r="A40" s="66">
        <f t="shared" si="2"/>
        <v>20</v>
      </c>
      <c r="B40" s="22" t="s">
        <v>10</v>
      </c>
      <c r="C40" s="9" t="s">
        <v>1065</v>
      </c>
      <c r="D40" s="187" t="s">
        <v>175</v>
      </c>
      <c r="E40" s="190">
        <v>2</v>
      </c>
      <c r="F40" s="23"/>
      <c r="G40" s="64"/>
      <c r="H40" s="29"/>
      <c r="I40" s="36"/>
      <c r="J40" s="25"/>
      <c r="K40" s="25"/>
      <c r="L40" s="29"/>
      <c r="M40" s="26"/>
      <c r="N40" s="26"/>
      <c r="O40" s="26"/>
      <c r="P40" s="25"/>
    </row>
    <row r="41" spans="1:16" ht="36">
      <c r="A41" s="66">
        <f t="shared" si="2"/>
        <v>21</v>
      </c>
      <c r="B41" s="22" t="s">
        <v>10</v>
      </c>
      <c r="C41" s="9" t="s">
        <v>1055</v>
      </c>
      <c r="D41" s="187" t="s">
        <v>175</v>
      </c>
      <c r="E41" s="190">
        <v>1</v>
      </c>
      <c r="F41" s="23"/>
      <c r="G41" s="64"/>
      <c r="H41" s="29"/>
      <c r="I41" s="36"/>
      <c r="J41" s="25"/>
      <c r="K41" s="25"/>
      <c r="L41" s="29"/>
      <c r="M41" s="26"/>
      <c r="N41" s="26"/>
      <c r="O41" s="26"/>
      <c r="P41" s="25"/>
    </row>
    <row r="42" spans="1:16" ht="12">
      <c r="A42" s="66">
        <f t="shared" si="2"/>
        <v>22</v>
      </c>
      <c r="B42" s="22" t="s">
        <v>10</v>
      </c>
      <c r="C42" s="207" t="s">
        <v>220</v>
      </c>
      <c r="D42" s="13" t="s">
        <v>191</v>
      </c>
      <c r="E42" s="191">
        <v>0.8</v>
      </c>
      <c r="F42" s="23"/>
      <c r="G42" s="64"/>
      <c r="H42" s="29"/>
      <c r="I42" s="36"/>
      <c r="J42" s="25"/>
      <c r="K42" s="25"/>
      <c r="L42" s="29"/>
      <c r="M42" s="26"/>
      <c r="N42" s="26"/>
      <c r="O42" s="26"/>
      <c r="P42" s="25"/>
    </row>
    <row r="43" spans="1:16" ht="12">
      <c r="A43" s="66">
        <f t="shared" si="2"/>
        <v>23</v>
      </c>
      <c r="B43" s="22" t="s">
        <v>10</v>
      </c>
      <c r="C43" s="9" t="s">
        <v>192</v>
      </c>
      <c r="D43" s="187" t="s">
        <v>191</v>
      </c>
      <c r="E43" s="190">
        <v>1.6</v>
      </c>
      <c r="F43" s="23"/>
      <c r="G43" s="64"/>
      <c r="H43" s="29"/>
      <c r="I43" s="36"/>
      <c r="J43" s="25"/>
      <c r="K43" s="25"/>
      <c r="L43" s="29"/>
      <c r="M43" s="26"/>
      <c r="N43" s="26"/>
      <c r="O43" s="26"/>
      <c r="P43" s="25"/>
    </row>
    <row r="44" spans="1:16" ht="24">
      <c r="A44" s="66">
        <f t="shared" si="2"/>
        <v>24</v>
      </c>
      <c r="B44" s="22" t="s">
        <v>10</v>
      </c>
      <c r="C44" s="222" t="s">
        <v>1066</v>
      </c>
      <c r="D44" s="13" t="s">
        <v>35</v>
      </c>
      <c r="E44" s="191">
        <v>6</v>
      </c>
      <c r="F44" s="23"/>
      <c r="G44" s="64"/>
      <c r="H44" s="29"/>
      <c r="I44" s="36"/>
      <c r="J44" s="25"/>
      <c r="K44" s="25"/>
      <c r="L44" s="29"/>
      <c r="M44" s="26"/>
      <c r="N44" s="26"/>
      <c r="O44" s="26"/>
      <c r="P44" s="25"/>
    </row>
    <row r="45" spans="1:16" ht="12">
      <c r="A45" s="66">
        <f t="shared" si="2"/>
        <v>25</v>
      </c>
      <c r="B45" s="22" t="s">
        <v>10</v>
      </c>
      <c r="C45" s="9" t="s">
        <v>1067</v>
      </c>
      <c r="D45" s="187" t="s">
        <v>35</v>
      </c>
      <c r="E45" s="190">
        <v>2</v>
      </c>
      <c r="F45" s="23"/>
      <c r="G45" s="64"/>
      <c r="H45" s="29"/>
      <c r="I45" s="36"/>
      <c r="J45" s="25"/>
      <c r="K45" s="25"/>
      <c r="L45" s="29"/>
      <c r="M45" s="26"/>
      <c r="N45" s="26"/>
      <c r="O45" s="26"/>
      <c r="P45" s="25"/>
    </row>
    <row r="46" spans="1:16" ht="24">
      <c r="A46" s="66">
        <f t="shared" si="2"/>
        <v>26</v>
      </c>
      <c r="B46" s="22" t="s">
        <v>10</v>
      </c>
      <c r="C46" s="222" t="s">
        <v>1068</v>
      </c>
      <c r="D46" s="13" t="s">
        <v>35</v>
      </c>
      <c r="E46" s="191">
        <v>4</v>
      </c>
      <c r="F46" s="23"/>
      <c r="G46" s="64"/>
      <c r="H46" s="29"/>
      <c r="I46" s="36"/>
      <c r="J46" s="25"/>
      <c r="K46" s="25"/>
      <c r="L46" s="29"/>
      <c r="M46" s="26"/>
      <c r="N46" s="26"/>
      <c r="O46" s="26"/>
      <c r="P46" s="25"/>
    </row>
    <row r="47" spans="1:16" ht="24">
      <c r="A47" s="66">
        <f t="shared" si="2"/>
        <v>27</v>
      </c>
      <c r="B47" s="22" t="s">
        <v>10</v>
      </c>
      <c r="C47" s="222" t="s">
        <v>219</v>
      </c>
      <c r="D47" s="13" t="s">
        <v>175</v>
      </c>
      <c r="E47" s="191">
        <v>1</v>
      </c>
      <c r="F47" s="23"/>
      <c r="G47" s="64"/>
      <c r="H47" s="29"/>
      <c r="I47" s="36"/>
      <c r="J47" s="25"/>
      <c r="K47" s="25"/>
      <c r="L47" s="29"/>
      <c r="M47" s="26"/>
      <c r="N47" s="26"/>
      <c r="O47" s="26"/>
      <c r="P47" s="25"/>
    </row>
    <row r="48" spans="1:16" ht="12">
      <c r="A48" s="66"/>
      <c r="B48" s="22"/>
      <c r="C48" s="89"/>
      <c r="D48" s="90"/>
      <c r="E48" s="90"/>
      <c r="F48" s="23"/>
      <c r="G48" s="64"/>
      <c r="H48" s="29"/>
      <c r="I48" s="36"/>
      <c r="J48" s="25"/>
      <c r="K48" s="25"/>
      <c r="L48" s="29"/>
      <c r="M48" s="26"/>
      <c r="N48" s="26"/>
      <c r="O48" s="26"/>
      <c r="P48" s="25"/>
    </row>
    <row r="49" spans="1:16" ht="12">
      <c r="A49" s="66"/>
      <c r="B49" s="22"/>
      <c r="C49" s="157" t="s">
        <v>1056</v>
      </c>
      <c r="D49" s="90"/>
      <c r="E49" s="90"/>
      <c r="F49" s="23"/>
      <c r="G49" s="64"/>
      <c r="H49" s="29"/>
      <c r="I49" s="36"/>
      <c r="J49" s="25"/>
      <c r="K49" s="25"/>
      <c r="L49" s="29"/>
      <c r="M49" s="26"/>
      <c r="N49" s="26"/>
      <c r="O49" s="26"/>
      <c r="P49" s="25"/>
    </row>
    <row r="50" spans="1:16" ht="12">
      <c r="A50" s="66">
        <f>A47+1</f>
        <v>28</v>
      </c>
      <c r="B50" s="22" t="s">
        <v>10</v>
      </c>
      <c r="C50" s="9" t="s">
        <v>1240</v>
      </c>
      <c r="D50" s="187" t="s">
        <v>2</v>
      </c>
      <c r="E50" s="13">
        <v>33</v>
      </c>
      <c r="F50" s="23"/>
      <c r="G50" s="64"/>
      <c r="H50" s="29"/>
      <c r="I50" s="36"/>
      <c r="J50" s="25"/>
      <c r="K50" s="25"/>
      <c r="L50" s="29"/>
      <c r="M50" s="26"/>
      <c r="N50" s="26"/>
      <c r="O50" s="26"/>
      <c r="P50" s="25"/>
    </row>
    <row r="51" spans="1:16" ht="12">
      <c r="A51" s="66">
        <f aca="true" t="shared" si="3" ref="A51:A64">A50+1</f>
        <v>29</v>
      </c>
      <c r="B51" s="22" t="s">
        <v>10</v>
      </c>
      <c r="C51" s="9" t="s">
        <v>1059</v>
      </c>
      <c r="D51" s="187" t="s">
        <v>2</v>
      </c>
      <c r="E51" s="13">
        <v>6</v>
      </c>
      <c r="F51" s="23"/>
      <c r="G51" s="64"/>
      <c r="H51" s="29"/>
      <c r="I51" s="36"/>
      <c r="J51" s="25"/>
      <c r="K51" s="25"/>
      <c r="L51" s="29"/>
      <c r="M51" s="26"/>
      <c r="N51" s="26"/>
      <c r="O51" s="26"/>
      <c r="P51" s="25"/>
    </row>
    <row r="52" spans="1:16" ht="24">
      <c r="A52" s="66">
        <f t="shared" si="3"/>
        <v>30</v>
      </c>
      <c r="B52" s="22" t="s">
        <v>10</v>
      </c>
      <c r="C52" s="9" t="s">
        <v>1057</v>
      </c>
      <c r="D52" s="187" t="s">
        <v>35</v>
      </c>
      <c r="E52" s="13">
        <v>8</v>
      </c>
      <c r="F52" s="23"/>
      <c r="G52" s="64"/>
      <c r="H52" s="29"/>
      <c r="I52" s="36"/>
      <c r="J52" s="25"/>
      <c r="K52" s="25"/>
      <c r="L52" s="29"/>
      <c r="M52" s="26"/>
      <c r="N52" s="26"/>
      <c r="O52" s="26"/>
      <c r="P52" s="25"/>
    </row>
    <row r="53" spans="1:16" ht="24">
      <c r="A53" s="66">
        <f t="shared" si="3"/>
        <v>31</v>
      </c>
      <c r="B53" s="22" t="s">
        <v>10</v>
      </c>
      <c r="C53" s="9" t="s">
        <v>1241</v>
      </c>
      <c r="D53" s="13" t="s">
        <v>35</v>
      </c>
      <c r="E53" s="13">
        <v>3</v>
      </c>
      <c r="F53" s="23"/>
      <c r="G53" s="64"/>
      <c r="H53" s="29"/>
      <c r="I53" s="36"/>
      <c r="J53" s="25"/>
      <c r="K53" s="25"/>
      <c r="L53" s="29"/>
      <c r="M53" s="26"/>
      <c r="N53" s="26"/>
      <c r="O53" s="26"/>
      <c r="P53" s="25"/>
    </row>
    <row r="54" spans="1:16" ht="24">
      <c r="A54" s="66">
        <f t="shared" si="3"/>
        <v>32</v>
      </c>
      <c r="B54" s="22" t="s">
        <v>10</v>
      </c>
      <c r="C54" s="9" t="s">
        <v>1058</v>
      </c>
      <c r="D54" s="187" t="s">
        <v>35</v>
      </c>
      <c r="E54" s="187">
        <v>2</v>
      </c>
      <c r="F54" s="23"/>
      <c r="G54" s="64"/>
      <c r="H54" s="29"/>
      <c r="I54" s="36"/>
      <c r="J54" s="25"/>
      <c r="K54" s="25"/>
      <c r="L54" s="29"/>
      <c r="M54" s="26"/>
      <c r="N54" s="26"/>
      <c r="O54" s="26"/>
      <c r="P54" s="25"/>
    </row>
    <row r="55" spans="1:16" ht="24">
      <c r="A55" s="66">
        <f t="shared" si="3"/>
        <v>33</v>
      </c>
      <c r="B55" s="22" t="s">
        <v>10</v>
      </c>
      <c r="C55" s="9" t="s">
        <v>1060</v>
      </c>
      <c r="D55" s="187" t="s">
        <v>35</v>
      </c>
      <c r="E55" s="187">
        <v>1</v>
      </c>
      <c r="F55" s="23"/>
      <c r="G55" s="64"/>
      <c r="H55" s="29"/>
      <c r="I55" s="36"/>
      <c r="J55" s="25"/>
      <c r="K55" s="25"/>
      <c r="L55" s="29"/>
      <c r="M55" s="26"/>
      <c r="N55" s="26"/>
      <c r="O55" s="26"/>
      <c r="P55" s="25"/>
    </row>
    <row r="56" spans="1:16" ht="24">
      <c r="A56" s="66">
        <f t="shared" si="3"/>
        <v>34</v>
      </c>
      <c r="B56" s="22" t="s">
        <v>10</v>
      </c>
      <c r="C56" s="9" t="s">
        <v>218</v>
      </c>
      <c r="D56" s="13" t="s">
        <v>2</v>
      </c>
      <c r="E56" s="13">
        <v>66</v>
      </c>
      <c r="F56" s="23"/>
      <c r="G56" s="64"/>
      <c r="H56" s="29"/>
      <c r="I56" s="36"/>
      <c r="J56" s="25"/>
      <c r="K56" s="25"/>
      <c r="L56" s="29"/>
      <c r="M56" s="26"/>
      <c r="N56" s="26"/>
      <c r="O56" s="26"/>
      <c r="P56" s="25"/>
    </row>
    <row r="57" spans="1:16" ht="12">
      <c r="A57" s="66">
        <f t="shared" si="3"/>
        <v>35</v>
      </c>
      <c r="B57" s="22" t="s">
        <v>10</v>
      </c>
      <c r="C57" s="9" t="s">
        <v>1061</v>
      </c>
      <c r="D57" s="187" t="s">
        <v>2</v>
      </c>
      <c r="E57" s="13">
        <v>12</v>
      </c>
      <c r="F57" s="23"/>
      <c r="G57" s="64"/>
      <c r="H57" s="29"/>
      <c r="I57" s="36"/>
      <c r="J57" s="25"/>
      <c r="K57" s="25"/>
      <c r="L57" s="29"/>
      <c r="M57" s="26"/>
      <c r="N57" s="26"/>
      <c r="O57" s="26"/>
      <c r="P57" s="25"/>
    </row>
    <row r="58" spans="1:16" ht="24">
      <c r="A58" s="66">
        <f t="shared" si="3"/>
        <v>36</v>
      </c>
      <c r="B58" s="22" t="s">
        <v>10</v>
      </c>
      <c r="C58" s="9" t="s">
        <v>217</v>
      </c>
      <c r="D58" s="13" t="s">
        <v>1062</v>
      </c>
      <c r="E58" s="13">
        <v>12</v>
      </c>
      <c r="F58" s="23"/>
      <c r="G58" s="64"/>
      <c r="H58" s="29"/>
      <c r="I58" s="36"/>
      <c r="J58" s="25"/>
      <c r="K58" s="25"/>
      <c r="L58" s="29"/>
      <c r="M58" s="26"/>
      <c r="N58" s="26"/>
      <c r="O58" s="26"/>
      <c r="P58" s="25"/>
    </row>
    <row r="59" spans="1:16" ht="12">
      <c r="A59" s="66">
        <f t="shared" si="3"/>
        <v>37</v>
      </c>
      <c r="B59" s="22" t="s">
        <v>10</v>
      </c>
      <c r="C59" s="9" t="s">
        <v>216</v>
      </c>
      <c r="D59" s="13" t="s">
        <v>1062</v>
      </c>
      <c r="E59" s="13">
        <v>45</v>
      </c>
      <c r="F59" s="23"/>
      <c r="G59" s="64"/>
      <c r="H59" s="29"/>
      <c r="I59" s="36"/>
      <c r="J59" s="25"/>
      <c r="K59" s="25"/>
      <c r="L59" s="29"/>
      <c r="M59" s="26"/>
      <c r="N59" s="26"/>
      <c r="O59" s="26"/>
      <c r="P59" s="25"/>
    </row>
    <row r="60" spans="1:16" ht="36">
      <c r="A60" s="66">
        <f t="shared" si="3"/>
        <v>38</v>
      </c>
      <c r="B60" s="22" t="s">
        <v>10</v>
      </c>
      <c r="C60" s="9" t="s">
        <v>215</v>
      </c>
      <c r="D60" s="13" t="s">
        <v>35</v>
      </c>
      <c r="E60" s="13">
        <v>8</v>
      </c>
      <c r="F60" s="23"/>
      <c r="G60" s="64"/>
      <c r="H60" s="29"/>
      <c r="I60" s="36"/>
      <c r="J60" s="25"/>
      <c r="K60" s="25"/>
      <c r="L60" s="29"/>
      <c r="M60" s="26"/>
      <c r="N60" s="26"/>
      <c r="O60" s="26"/>
      <c r="P60" s="25"/>
    </row>
    <row r="61" spans="1:16" ht="12">
      <c r="A61" s="66">
        <f t="shared" si="3"/>
        <v>39</v>
      </c>
      <c r="B61" s="22" t="s">
        <v>10</v>
      </c>
      <c r="C61" s="9" t="s">
        <v>214</v>
      </c>
      <c r="D61" s="187" t="s">
        <v>35</v>
      </c>
      <c r="E61" s="13">
        <v>4</v>
      </c>
      <c r="F61" s="23"/>
      <c r="G61" s="64"/>
      <c r="H61" s="29"/>
      <c r="I61" s="36"/>
      <c r="J61" s="25"/>
      <c r="K61" s="25"/>
      <c r="L61" s="29"/>
      <c r="M61" s="26"/>
      <c r="N61" s="26"/>
      <c r="O61" s="26"/>
      <c r="P61" s="25"/>
    </row>
    <row r="62" spans="1:16" ht="12">
      <c r="A62" s="66">
        <f t="shared" si="3"/>
        <v>40</v>
      </c>
      <c r="B62" s="22" t="s">
        <v>10</v>
      </c>
      <c r="C62" s="9" t="s">
        <v>213</v>
      </c>
      <c r="D62" s="187" t="s">
        <v>35</v>
      </c>
      <c r="E62" s="13">
        <v>2</v>
      </c>
      <c r="F62" s="23"/>
      <c r="G62" s="64"/>
      <c r="H62" s="29"/>
      <c r="I62" s="36"/>
      <c r="J62" s="25"/>
      <c r="K62" s="25"/>
      <c r="L62" s="29"/>
      <c r="M62" s="26"/>
      <c r="N62" s="26"/>
      <c r="O62" s="26"/>
      <c r="P62" s="25"/>
    </row>
    <row r="63" spans="1:16" ht="12">
      <c r="A63" s="66">
        <f t="shared" si="3"/>
        <v>41</v>
      </c>
      <c r="B63" s="22" t="s">
        <v>10</v>
      </c>
      <c r="C63" s="223" t="s">
        <v>212</v>
      </c>
      <c r="D63" s="188" t="s">
        <v>172</v>
      </c>
      <c r="E63" s="189">
        <v>1</v>
      </c>
      <c r="F63" s="23"/>
      <c r="G63" s="64"/>
      <c r="H63" s="29"/>
      <c r="I63" s="36"/>
      <c r="J63" s="25"/>
      <c r="K63" s="25"/>
      <c r="L63" s="29"/>
      <c r="M63" s="26"/>
      <c r="N63" s="26"/>
      <c r="O63" s="26"/>
      <c r="P63" s="25"/>
    </row>
    <row r="64" spans="1:16" ht="12">
      <c r="A64" s="66">
        <f t="shared" si="3"/>
        <v>42</v>
      </c>
      <c r="B64" s="22" t="s">
        <v>10</v>
      </c>
      <c r="C64" s="223" t="s">
        <v>211</v>
      </c>
      <c r="D64" s="188" t="s">
        <v>172</v>
      </c>
      <c r="E64" s="189">
        <v>1</v>
      </c>
      <c r="F64" s="23"/>
      <c r="G64" s="64"/>
      <c r="H64" s="29"/>
      <c r="I64" s="36"/>
      <c r="J64" s="25"/>
      <c r="K64" s="25"/>
      <c r="L64" s="29"/>
      <c r="M64" s="26"/>
      <c r="N64" s="26"/>
      <c r="O64" s="26"/>
      <c r="P64" s="25"/>
    </row>
    <row r="65" spans="1:16" ht="12">
      <c r="A65" s="66"/>
      <c r="B65" s="22"/>
      <c r="C65" s="223"/>
      <c r="D65" s="188"/>
      <c r="E65" s="189"/>
      <c r="F65" s="23"/>
      <c r="G65" s="64"/>
      <c r="H65" s="29"/>
      <c r="I65" s="36"/>
      <c r="J65" s="25"/>
      <c r="K65" s="25"/>
      <c r="L65" s="29"/>
      <c r="M65" s="26"/>
      <c r="N65" s="26"/>
      <c r="O65" s="26"/>
      <c r="P65" s="25"/>
    </row>
    <row r="66" spans="1:16" ht="36">
      <c r="A66" s="90"/>
      <c r="B66" s="22"/>
      <c r="C66" s="92" t="s">
        <v>210</v>
      </c>
      <c r="D66" s="32"/>
      <c r="E66" s="90"/>
      <c r="F66" s="23"/>
      <c r="G66" s="64"/>
      <c r="H66" s="29"/>
      <c r="I66" s="36"/>
      <c r="J66" s="36"/>
      <c r="K66" s="25"/>
      <c r="L66" s="29"/>
      <c r="M66" s="26"/>
      <c r="N66" s="26"/>
      <c r="O66" s="26"/>
      <c r="P66" s="25"/>
    </row>
    <row r="67" spans="1:16" ht="12">
      <c r="A67" s="90"/>
      <c r="B67" s="22"/>
      <c r="C67" s="32" t="s">
        <v>209</v>
      </c>
      <c r="D67" s="32"/>
      <c r="E67" s="90"/>
      <c r="F67" s="23"/>
      <c r="G67" s="64"/>
      <c r="H67" s="29"/>
      <c r="I67" s="25"/>
      <c r="J67" s="36"/>
      <c r="K67" s="25"/>
      <c r="L67" s="29"/>
      <c r="M67" s="26"/>
      <c r="N67" s="26"/>
      <c r="O67" s="26"/>
      <c r="P67" s="25"/>
    </row>
    <row r="68" spans="1:16" ht="24">
      <c r="A68" s="90">
        <f>A64+1</f>
        <v>43</v>
      </c>
      <c r="B68" s="22" t="s">
        <v>10</v>
      </c>
      <c r="C68" s="89" t="s">
        <v>208</v>
      </c>
      <c r="D68" s="90" t="s">
        <v>2</v>
      </c>
      <c r="E68" s="32">
        <v>10.7</v>
      </c>
      <c r="F68" s="63"/>
      <c r="G68" s="64"/>
      <c r="H68" s="29"/>
      <c r="I68" s="25"/>
      <c r="J68" s="36"/>
      <c r="K68" s="25"/>
      <c r="L68" s="29"/>
      <c r="M68" s="26"/>
      <c r="N68" s="26"/>
      <c r="O68" s="26"/>
      <c r="P68" s="25"/>
    </row>
    <row r="69" spans="1:16" ht="36">
      <c r="A69" s="90">
        <f>A68+1</f>
        <v>44</v>
      </c>
      <c r="B69" s="22" t="s">
        <v>10</v>
      </c>
      <c r="C69" s="91" t="s">
        <v>207</v>
      </c>
      <c r="D69" s="90" t="s">
        <v>35</v>
      </c>
      <c r="E69" s="32">
        <v>1</v>
      </c>
      <c r="F69" s="63"/>
      <c r="G69" s="64"/>
      <c r="H69" s="29"/>
      <c r="I69" s="23"/>
      <c r="J69" s="36"/>
      <c r="K69" s="25"/>
      <c r="L69" s="29"/>
      <c r="M69" s="26"/>
      <c r="N69" s="26"/>
      <c r="O69" s="26"/>
      <c r="P69" s="25"/>
    </row>
    <row r="70" spans="1:16" ht="24">
      <c r="A70" s="90">
        <f>A69+1</f>
        <v>45</v>
      </c>
      <c r="B70" s="22" t="s">
        <v>10</v>
      </c>
      <c r="C70" s="91" t="s">
        <v>206</v>
      </c>
      <c r="D70" s="90" t="s">
        <v>35</v>
      </c>
      <c r="E70" s="32">
        <v>2</v>
      </c>
      <c r="F70" s="63"/>
      <c r="G70" s="64"/>
      <c r="H70" s="29"/>
      <c r="I70" s="25"/>
      <c r="J70" s="36"/>
      <c r="K70" s="25"/>
      <c r="L70" s="29"/>
      <c r="M70" s="26"/>
      <c r="N70" s="26"/>
      <c r="O70" s="26"/>
      <c r="P70" s="25"/>
    </row>
    <row r="71" spans="1:16" ht="24">
      <c r="A71" s="90">
        <f>A70+1</f>
        <v>46</v>
      </c>
      <c r="B71" s="22" t="s">
        <v>10</v>
      </c>
      <c r="C71" s="91" t="s">
        <v>205</v>
      </c>
      <c r="D71" s="90" t="s">
        <v>35</v>
      </c>
      <c r="E71" s="32">
        <v>2</v>
      </c>
      <c r="F71" s="63"/>
      <c r="G71" s="64"/>
      <c r="H71" s="29"/>
      <c r="I71" s="36"/>
      <c r="J71" s="36"/>
      <c r="K71" s="25"/>
      <c r="L71" s="29"/>
      <c r="M71" s="26"/>
      <c r="N71" s="26"/>
      <c r="O71" s="26"/>
      <c r="P71" s="25"/>
    </row>
    <row r="72" spans="1:16" ht="12">
      <c r="A72" s="90"/>
      <c r="B72" s="22"/>
      <c r="C72" s="91"/>
      <c r="D72" s="90"/>
      <c r="E72" s="32"/>
      <c r="F72" s="63"/>
      <c r="G72" s="64"/>
      <c r="H72" s="29"/>
      <c r="I72" s="36"/>
      <c r="J72" s="36"/>
      <c r="K72" s="25"/>
      <c r="L72" s="29"/>
      <c r="M72" s="26"/>
      <c r="N72" s="26"/>
      <c r="O72" s="26"/>
      <c r="P72" s="25"/>
    </row>
    <row r="73" spans="1:16" ht="12">
      <c r="A73" s="90"/>
      <c r="B73" s="22"/>
      <c r="C73" s="32" t="s">
        <v>204</v>
      </c>
      <c r="D73" s="90"/>
      <c r="E73" s="32"/>
      <c r="F73" s="63"/>
      <c r="G73" s="64"/>
      <c r="H73" s="29"/>
      <c r="I73" s="36"/>
      <c r="J73" s="36"/>
      <c r="K73" s="25"/>
      <c r="L73" s="29"/>
      <c r="M73" s="26"/>
      <c r="N73" s="26"/>
      <c r="O73" s="26"/>
      <c r="P73" s="25"/>
    </row>
    <row r="74" spans="1:16" ht="24">
      <c r="A74" s="90">
        <f>A71+1</f>
        <v>47</v>
      </c>
      <c r="B74" s="22" t="s">
        <v>10</v>
      </c>
      <c r="C74" s="91" t="s">
        <v>203</v>
      </c>
      <c r="D74" s="90" t="s">
        <v>201</v>
      </c>
      <c r="E74" s="32">
        <v>1</v>
      </c>
      <c r="F74" s="63"/>
      <c r="G74" s="64"/>
      <c r="H74" s="29"/>
      <c r="I74" s="25"/>
      <c r="J74" s="36"/>
      <c r="K74" s="25"/>
      <c r="L74" s="29"/>
      <c r="M74" s="26"/>
      <c r="N74" s="26"/>
      <c r="O74" s="26"/>
      <c r="P74" s="25"/>
    </row>
    <row r="75" spans="1:16" ht="13.5">
      <c r="A75" s="90">
        <f>A74+1</f>
        <v>48</v>
      </c>
      <c r="B75" s="22" t="s">
        <v>10</v>
      </c>
      <c r="C75" s="91" t="s">
        <v>202</v>
      </c>
      <c r="D75" s="90" t="s">
        <v>201</v>
      </c>
      <c r="E75" s="32">
        <v>3.4</v>
      </c>
      <c r="F75" s="63"/>
      <c r="G75" s="64"/>
      <c r="H75" s="29"/>
      <c r="I75" s="23"/>
      <c r="J75" s="36"/>
      <c r="K75" s="25"/>
      <c r="L75" s="29"/>
      <c r="M75" s="26"/>
      <c r="N75" s="26"/>
      <c r="O75" s="26"/>
      <c r="P75" s="25"/>
    </row>
    <row r="76" spans="1:16" ht="12">
      <c r="A76" s="90"/>
      <c r="B76" s="22"/>
      <c r="C76" s="91"/>
      <c r="D76" s="90"/>
      <c r="E76" s="32"/>
      <c r="F76" s="63"/>
      <c r="G76" s="64"/>
      <c r="H76" s="29"/>
      <c r="I76" s="23"/>
      <c r="J76" s="36"/>
      <c r="K76" s="25"/>
      <c r="L76" s="29"/>
      <c r="M76" s="26"/>
      <c r="N76" s="26"/>
      <c r="O76" s="26"/>
      <c r="P76" s="25"/>
    </row>
    <row r="77" spans="1:16" ht="12">
      <c r="A77" s="22"/>
      <c r="B77" s="22"/>
      <c r="C77" s="157" t="s">
        <v>611</v>
      </c>
      <c r="D77" s="90"/>
      <c r="E77" s="90"/>
      <c r="F77" s="25"/>
      <c r="G77" s="64"/>
      <c r="H77" s="29"/>
      <c r="I77" s="25"/>
      <c r="J77" s="25"/>
      <c r="K77" s="25"/>
      <c r="L77" s="29"/>
      <c r="M77" s="26"/>
      <c r="N77" s="26"/>
      <c r="O77" s="26"/>
      <c r="P77" s="25"/>
    </row>
    <row r="78" spans="1:16" ht="12">
      <c r="A78" s="22"/>
      <c r="B78" s="22"/>
      <c r="C78" s="157" t="s">
        <v>612</v>
      </c>
      <c r="D78" s="90"/>
      <c r="E78" s="90"/>
      <c r="F78" s="25"/>
      <c r="G78" s="64"/>
      <c r="H78" s="29"/>
      <c r="I78" s="25"/>
      <c r="J78" s="25"/>
      <c r="K78" s="25"/>
      <c r="L78" s="29"/>
      <c r="M78" s="26"/>
      <c r="N78" s="26"/>
      <c r="O78" s="26"/>
      <c r="P78" s="25"/>
    </row>
    <row r="79" spans="1:16" ht="36">
      <c r="A79" s="90">
        <f>SAT!A75+1</f>
        <v>49</v>
      </c>
      <c r="B79" s="22" t="s">
        <v>618</v>
      </c>
      <c r="C79" s="222" t="s">
        <v>1234</v>
      </c>
      <c r="D79" s="13" t="s">
        <v>2</v>
      </c>
      <c r="E79" s="13">
        <v>9.5</v>
      </c>
      <c r="F79" s="63"/>
      <c r="G79" s="64"/>
      <c r="H79" s="29"/>
      <c r="I79" s="23"/>
      <c r="J79" s="36"/>
      <c r="K79" s="25"/>
      <c r="L79" s="29"/>
      <c r="M79" s="26"/>
      <c r="N79" s="26"/>
      <c r="O79" s="26"/>
      <c r="P79" s="25"/>
    </row>
    <row r="80" spans="1:16" ht="24">
      <c r="A80" s="90">
        <f>A79+1</f>
        <v>50</v>
      </c>
      <c r="B80" s="22" t="s">
        <v>618</v>
      </c>
      <c r="C80" s="217" t="s">
        <v>613</v>
      </c>
      <c r="D80" s="13" t="s">
        <v>35</v>
      </c>
      <c r="E80" s="13">
        <v>17</v>
      </c>
      <c r="F80" s="63"/>
      <c r="G80" s="64"/>
      <c r="H80" s="29"/>
      <c r="I80" s="23"/>
      <c r="J80" s="36"/>
      <c r="K80" s="25"/>
      <c r="L80" s="29"/>
      <c r="M80" s="26"/>
      <c r="N80" s="26"/>
      <c r="O80" s="26"/>
      <c r="P80" s="25"/>
    </row>
    <row r="81" spans="1:16" ht="24">
      <c r="A81" s="90">
        <f>A80+1</f>
        <v>51</v>
      </c>
      <c r="B81" s="22" t="s">
        <v>618</v>
      </c>
      <c r="C81" s="217" t="s">
        <v>614</v>
      </c>
      <c r="D81" s="13" t="s">
        <v>35</v>
      </c>
      <c r="E81" s="13">
        <v>1</v>
      </c>
      <c r="F81" s="63"/>
      <c r="G81" s="64"/>
      <c r="H81" s="29"/>
      <c r="I81" s="23"/>
      <c r="J81" s="36"/>
      <c r="K81" s="25"/>
      <c r="L81" s="29"/>
      <c r="M81" s="26"/>
      <c r="N81" s="26"/>
      <c r="O81" s="26"/>
      <c r="P81" s="25"/>
    </row>
    <row r="82" spans="1:16" ht="36">
      <c r="A82" s="90">
        <f>A81+1</f>
        <v>52</v>
      </c>
      <c r="B82" s="22" t="s">
        <v>618</v>
      </c>
      <c r="C82" s="207" t="s">
        <v>615</v>
      </c>
      <c r="D82" s="13" t="s">
        <v>35</v>
      </c>
      <c r="E82" s="13">
        <v>2</v>
      </c>
      <c r="F82" s="63"/>
      <c r="G82" s="64"/>
      <c r="H82" s="29"/>
      <c r="I82" s="23"/>
      <c r="J82" s="36"/>
      <c r="K82" s="25"/>
      <c r="L82" s="29"/>
      <c r="M82" s="26"/>
      <c r="N82" s="26"/>
      <c r="O82" s="26"/>
      <c r="P82" s="25"/>
    </row>
    <row r="83" spans="1:16" ht="24">
      <c r="A83" s="90">
        <f>A82+1</f>
        <v>53</v>
      </c>
      <c r="B83" s="22" t="s">
        <v>618</v>
      </c>
      <c r="C83" s="217" t="s">
        <v>616</v>
      </c>
      <c r="D83" s="13" t="s">
        <v>35</v>
      </c>
      <c r="E83" s="13">
        <v>2</v>
      </c>
      <c r="F83" s="63"/>
      <c r="G83" s="64"/>
      <c r="H83" s="29"/>
      <c r="I83" s="23"/>
      <c r="J83" s="36"/>
      <c r="K83" s="25"/>
      <c r="L83" s="29"/>
      <c r="M83" s="26"/>
      <c r="N83" s="26"/>
      <c r="O83" s="26"/>
      <c r="P83" s="25"/>
    </row>
    <row r="84" spans="1:16" ht="24">
      <c r="A84" s="90">
        <f>A83+1</f>
        <v>54</v>
      </c>
      <c r="B84" s="22" t="s">
        <v>618</v>
      </c>
      <c r="C84" s="217" t="s">
        <v>617</v>
      </c>
      <c r="D84" s="13" t="s">
        <v>2</v>
      </c>
      <c r="E84" s="13">
        <v>1.2</v>
      </c>
      <c r="F84" s="63"/>
      <c r="G84" s="64"/>
      <c r="H84" s="29"/>
      <c r="I84" s="23"/>
      <c r="J84" s="36"/>
      <c r="K84" s="25"/>
      <c r="L84" s="29"/>
      <c r="M84" s="26"/>
      <c r="N84" s="26"/>
      <c r="O84" s="26"/>
      <c r="P84" s="25"/>
    </row>
    <row r="85" spans="1:16" ht="12">
      <c r="A85" s="66"/>
      <c r="B85" s="22"/>
      <c r="C85" s="204"/>
      <c r="D85" s="13"/>
      <c r="E85" s="13"/>
      <c r="F85" s="25"/>
      <c r="G85" s="64"/>
      <c r="H85" s="29"/>
      <c r="I85" s="25"/>
      <c r="J85" s="25"/>
      <c r="K85" s="25"/>
      <c r="L85" s="29"/>
      <c r="M85" s="26"/>
      <c r="N85" s="26"/>
      <c r="O85" s="26"/>
      <c r="P85" s="25"/>
    </row>
    <row r="86" spans="1:16" ht="12">
      <c r="A86" s="22"/>
      <c r="B86" s="22"/>
      <c r="C86" s="93" t="s">
        <v>619</v>
      </c>
      <c r="D86" s="94"/>
      <c r="E86" s="94"/>
      <c r="F86" s="95"/>
      <c r="G86" s="64"/>
      <c r="H86" s="97"/>
      <c r="I86" s="95"/>
      <c r="J86" s="95"/>
      <c r="K86" s="95"/>
      <c r="L86" s="97"/>
      <c r="M86" s="98"/>
      <c r="N86" s="98"/>
      <c r="O86" s="98"/>
      <c r="P86" s="95"/>
    </row>
    <row r="87" spans="1:16" ht="24">
      <c r="A87" s="12">
        <f>A84+1</f>
        <v>55</v>
      </c>
      <c r="B87" s="22" t="s">
        <v>618</v>
      </c>
      <c r="C87" s="217" t="s">
        <v>620</v>
      </c>
      <c r="D87" s="13" t="s">
        <v>627</v>
      </c>
      <c r="E87" s="13">
        <v>17</v>
      </c>
      <c r="F87" s="23"/>
      <c r="G87" s="64"/>
      <c r="H87" s="29"/>
      <c r="I87" s="23"/>
      <c r="J87" s="36"/>
      <c r="K87" s="25"/>
      <c r="L87" s="29"/>
      <c r="M87" s="26"/>
      <c r="N87" s="26"/>
      <c r="O87" s="26"/>
      <c r="P87" s="25"/>
    </row>
    <row r="88" spans="1:16" ht="24">
      <c r="A88" s="12">
        <f>A87+1</f>
        <v>56</v>
      </c>
      <c r="B88" s="22" t="s">
        <v>618</v>
      </c>
      <c r="C88" s="217" t="s">
        <v>621</v>
      </c>
      <c r="D88" s="13" t="s">
        <v>627</v>
      </c>
      <c r="E88" s="13">
        <v>1</v>
      </c>
      <c r="F88" s="23"/>
      <c r="G88" s="64"/>
      <c r="H88" s="29"/>
      <c r="I88" s="23"/>
      <c r="J88" s="36"/>
      <c r="K88" s="25"/>
      <c r="L88" s="29"/>
      <c r="M88" s="26"/>
      <c r="N88" s="26"/>
      <c r="O88" s="26"/>
      <c r="P88" s="25"/>
    </row>
    <row r="89" spans="1:16" ht="36">
      <c r="A89" s="12">
        <f>A88+1</f>
        <v>57</v>
      </c>
      <c r="B89" s="22" t="s">
        <v>618</v>
      </c>
      <c r="C89" s="9" t="s">
        <v>622</v>
      </c>
      <c r="D89" s="13" t="s">
        <v>627</v>
      </c>
      <c r="E89" s="13">
        <v>13</v>
      </c>
      <c r="F89" s="23"/>
      <c r="G89" s="64"/>
      <c r="H89" s="29"/>
      <c r="I89" s="23"/>
      <c r="J89" s="36"/>
      <c r="K89" s="25"/>
      <c r="L89" s="29"/>
      <c r="M89" s="26"/>
      <c r="N89" s="26"/>
      <c r="O89" s="26"/>
      <c r="P89" s="25"/>
    </row>
    <row r="90" spans="1:16" ht="24">
      <c r="A90" s="12">
        <f>A89+1</f>
        <v>58</v>
      </c>
      <c r="B90" s="22" t="s">
        <v>618</v>
      </c>
      <c r="C90" s="217" t="s">
        <v>623</v>
      </c>
      <c r="D90" s="13" t="s">
        <v>627</v>
      </c>
      <c r="E90" s="13">
        <v>3.4</v>
      </c>
      <c r="F90" s="23"/>
      <c r="G90" s="64"/>
      <c r="H90" s="29"/>
      <c r="I90" s="23"/>
      <c r="J90" s="36"/>
      <c r="K90" s="25"/>
      <c r="L90" s="29"/>
      <c r="M90" s="26"/>
      <c r="N90" s="26"/>
      <c r="O90" s="26"/>
      <c r="P90" s="25"/>
    </row>
    <row r="91" spans="1:16" ht="14.25">
      <c r="A91" s="12">
        <f>A90+1</f>
        <v>59</v>
      </c>
      <c r="B91" s="22" t="s">
        <v>618</v>
      </c>
      <c r="C91" s="9" t="s">
        <v>624</v>
      </c>
      <c r="D91" s="13" t="s">
        <v>627</v>
      </c>
      <c r="E91" s="13">
        <v>4.4</v>
      </c>
      <c r="F91" s="23"/>
      <c r="G91" s="64"/>
      <c r="H91" s="29"/>
      <c r="I91" s="23"/>
      <c r="J91" s="36"/>
      <c r="K91" s="25"/>
      <c r="L91" s="29"/>
      <c r="M91" s="26"/>
      <c r="N91" s="26"/>
      <c r="O91" s="26"/>
      <c r="P91" s="25"/>
    </row>
    <row r="92" spans="1:16" ht="12">
      <c r="A92" s="12"/>
      <c r="B92" s="22"/>
      <c r="C92" s="9"/>
      <c r="D92" s="13"/>
      <c r="E92" s="13"/>
      <c r="F92" s="23"/>
      <c r="G92" s="64"/>
      <c r="H92" s="29"/>
      <c r="I92" s="23"/>
      <c r="J92" s="36"/>
      <c r="K92" s="25"/>
      <c r="L92" s="29"/>
      <c r="M92" s="26"/>
      <c r="N92" s="26"/>
      <c r="O92" s="26"/>
      <c r="P92" s="25"/>
    </row>
    <row r="93" spans="1:16" ht="12">
      <c r="A93" s="22"/>
      <c r="B93" s="22"/>
      <c r="C93" s="157" t="s">
        <v>625</v>
      </c>
      <c r="D93" s="90"/>
      <c r="E93" s="90"/>
      <c r="F93" s="25"/>
      <c r="G93" s="64"/>
      <c r="H93" s="29"/>
      <c r="I93" s="25"/>
      <c r="J93" s="25"/>
      <c r="K93" s="25"/>
      <c r="L93" s="29"/>
      <c r="M93" s="26"/>
      <c r="N93" s="26"/>
      <c r="O93" s="26"/>
      <c r="P93" s="25"/>
    </row>
    <row r="94" spans="1:16" ht="24">
      <c r="A94" s="12">
        <f>A91+1</f>
        <v>60</v>
      </c>
      <c r="B94" s="22" t="s">
        <v>10</v>
      </c>
      <c r="C94" s="89" t="s">
        <v>626</v>
      </c>
      <c r="D94" s="13" t="s">
        <v>628</v>
      </c>
      <c r="E94" s="13">
        <v>26</v>
      </c>
      <c r="F94" s="23"/>
      <c r="G94" s="64"/>
      <c r="H94" s="29"/>
      <c r="I94" s="36"/>
      <c r="J94" s="36"/>
      <c r="K94" s="25"/>
      <c r="L94" s="29"/>
      <c r="M94" s="26"/>
      <c r="N94" s="26"/>
      <c r="O94" s="26"/>
      <c r="P94" s="25"/>
    </row>
    <row r="95" spans="1:16" ht="12.75">
      <c r="A95" s="66"/>
      <c r="B95" s="22"/>
      <c r="C95" s="201"/>
      <c r="D95" s="224"/>
      <c r="E95" s="224"/>
      <c r="F95" s="23"/>
      <c r="G95" s="64"/>
      <c r="H95" s="29"/>
      <c r="I95" s="36"/>
      <c r="J95" s="25"/>
      <c r="K95" s="25"/>
      <c r="L95" s="29"/>
      <c r="M95" s="26"/>
      <c r="N95" s="26"/>
      <c r="O95" s="26"/>
      <c r="P95" s="25"/>
    </row>
    <row r="96" spans="1:16" ht="12.75">
      <c r="A96" s="66"/>
      <c r="B96" s="22"/>
      <c r="C96" s="201"/>
      <c r="D96" s="224"/>
      <c r="E96" s="224"/>
      <c r="F96" s="23"/>
      <c r="G96" s="64"/>
      <c r="H96" s="29"/>
      <c r="I96" s="36"/>
      <c r="J96" s="25"/>
      <c r="K96" s="25"/>
      <c r="L96" s="29"/>
      <c r="M96" s="26"/>
      <c r="N96" s="26"/>
      <c r="O96" s="26"/>
      <c r="P96" s="25"/>
    </row>
    <row r="97" spans="1:16" ht="12">
      <c r="A97" s="66"/>
      <c r="B97" s="22"/>
      <c r="C97" s="9"/>
      <c r="D97" s="187"/>
      <c r="E97" s="13"/>
      <c r="F97" s="25"/>
      <c r="G97" s="64"/>
      <c r="H97" s="29"/>
      <c r="I97" s="36"/>
      <c r="J97" s="36"/>
      <c r="K97" s="25"/>
      <c r="L97" s="29"/>
      <c r="M97" s="26"/>
      <c r="N97" s="26"/>
      <c r="O97" s="26"/>
      <c r="P97" s="25"/>
    </row>
    <row r="98" spans="1:16" ht="12">
      <c r="A98" s="60"/>
      <c r="B98" s="60"/>
      <c r="C98" s="31"/>
      <c r="D98" s="28"/>
      <c r="E98" s="28"/>
      <c r="F98" s="75"/>
      <c r="G98" s="59"/>
      <c r="H98" s="59"/>
      <c r="I98" s="59"/>
      <c r="J98" s="59"/>
      <c r="K98" s="58" t="s">
        <v>1261</v>
      </c>
      <c r="L98" s="57">
        <f>SUM(L15:L97)</f>
        <v>0</v>
      </c>
      <c r="M98" s="57">
        <f>SUM(M15:M97)</f>
        <v>0</v>
      </c>
      <c r="N98" s="57">
        <f>SUM(N15:N97)</f>
        <v>0</v>
      </c>
      <c r="O98" s="57">
        <f>SUM(O15:O97)</f>
        <v>0</v>
      </c>
      <c r="P98" s="57">
        <f>SUM(P15:P97)</f>
        <v>0</v>
      </c>
    </row>
    <row r="99" spans="1:2" ht="12">
      <c r="A99" s="52"/>
      <c r="B99" s="52"/>
    </row>
    <row r="100" spans="1:16" ht="12">
      <c r="A100" s="296" t="s">
        <v>27</v>
      </c>
      <c r="B100" s="296"/>
      <c r="C100" s="297"/>
      <c r="D100" s="297"/>
      <c r="E100" s="297"/>
      <c r="F100" s="297"/>
      <c r="G100" s="297"/>
      <c r="H100" s="56"/>
      <c r="I100" s="30"/>
      <c r="J100" s="55"/>
      <c r="K100" s="297"/>
      <c r="L100" s="297"/>
      <c r="M100" s="297"/>
      <c r="N100" s="297"/>
      <c r="O100" s="297"/>
      <c r="P100" s="297"/>
    </row>
    <row r="101" spans="1:16" ht="12">
      <c r="A101" s="30"/>
      <c r="B101" s="298" t="s">
        <v>28</v>
      </c>
      <c r="C101" s="298"/>
      <c r="D101" s="298"/>
      <c r="E101" s="298"/>
      <c r="F101" s="298"/>
      <c r="G101" s="298"/>
      <c r="H101" s="54"/>
      <c r="I101" s="30"/>
      <c r="J101" s="30"/>
      <c r="K101" s="299"/>
      <c r="L101" s="299"/>
      <c r="M101" s="299"/>
      <c r="N101" s="299"/>
      <c r="O101" s="299"/>
      <c r="P101" s="299"/>
    </row>
    <row r="102" spans="1:16" ht="12">
      <c r="A102" s="30"/>
      <c r="B102" s="53"/>
      <c r="C102" s="74"/>
      <c r="D102" s="73"/>
      <c r="E102" s="73"/>
      <c r="F102" s="72"/>
      <c r="G102" s="30"/>
      <c r="H102" s="30"/>
      <c r="I102" s="30"/>
      <c r="J102" s="53"/>
      <c r="K102" s="30"/>
      <c r="L102" s="30"/>
      <c r="M102" s="30"/>
      <c r="N102" s="30"/>
      <c r="O102" s="30"/>
      <c r="P102" s="30"/>
    </row>
    <row r="103" spans="1:2" ht="12">
      <c r="A103" s="52"/>
      <c r="B103" s="52"/>
    </row>
    <row r="104" spans="1:16" ht="12">
      <c r="A104" s="126"/>
      <c r="B104" s="126"/>
      <c r="C104" s="128"/>
      <c r="D104" s="126"/>
      <c r="E104" s="126"/>
      <c r="F104" s="150"/>
      <c r="G104" s="151"/>
      <c r="H104" s="151"/>
      <c r="I104" s="151"/>
      <c r="J104" s="151"/>
      <c r="K104" s="151"/>
      <c r="L104" s="151"/>
      <c r="M104" s="151"/>
      <c r="N104" s="151"/>
      <c r="O104" s="151"/>
      <c r="P104" s="151"/>
    </row>
    <row r="105" spans="1:16" ht="12">
      <c r="A105" s="127"/>
      <c r="B105" s="127"/>
      <c r="C105" s="128"/>
      <c r="D105" s="126"/>
      <c r="E105" s="126"/>
      <c r="F105" s="129"/>
      <c r="G105" s="130"/>
      <c r="H105" s="131"/>
      <c r="I105" s="129"/>
      <c r="J105" s="129"/>
      <c r="K105" s="129"/>
      <c r="L105" s="131"/>
      <c r="M105" s="132"/>
      <c r="N105" s="132"/>
      <c r="O105" s="132"/>
      <c r="P105" s="129"/>
    </row>
    <row r="106" spans="1:16" ht="12">
      <c r="A106" s="127"/>
      <c r="B106" s="127"/>
      <c r="C106" s="128"/>
      <c r="D106" s="126"/>
      <c r="E106" s="126"/>
      <c r="F106" s="129"/>
      <c r="G106" s="130"/>
      <c r="H106" s="131"/>
      <c r="I106" s="129"/>
      <c r="J106" s="129"/>
      <c r="K106" s="129"/>
      <c r="L106" s="131"/>
      <c r="M106" s="132"/>
      <c r="N106" s="132"/>
      <c r="O106" s="132"/>
      <c r="P106" s="129"/>
    </row>
    <row r="107" spans="1:16" ht="12">
      <c r="A107" s="127"/>
      <c r="B107" s="127"/>
      <c r="C107" s="128"/>
      <c r="D107" s="126"/>
      <c r="E107" s="126"/>
      <c r="F107" s="129"/>
      <c r="G107" s="130"/>
      <c r="H107" s="131"/>
      <c r="I107" s="129"/>
      <c r="J107" s="129"/>
      <c r="K107" s="129"/>
      <c r="L107" s="131"/>
      <c r="M107" s="132"/>
      <c r="N107" s="132"/>
      <c r="O107" s="132"/>
      <c r="P107" s="129"/>
    </row>
    <row r="108" spans="1:16" ht="12">
      <c r="A108" s="127"/>
      <c r="B108" s="127"/>
      <c r="C108" s="128"/>
      <c r="D108" s="126"/>
      <c r="E108" s="126"/>
      <c r="F108" s="129"/>
      <c r="G108" s="130"/>
      <c r="H108" s="131"/>
      <c r="I108" s="129"/>
      <c r="J108" s="129"/>
      <c r="K108" s="129"/>
      <c r="L108" s="131"/>
      <c r="M108" s="132"/>
      <c r="N108" s="132"/>
      <c r="O108" s="132"/>
      <c r="P108" s="129"/>
    </row>
    <row r="109" spans="1:16" ht="12">
      <c r="A109" s="127"/>
      <c r="B109" s="127"/>
      <c r="C109" s="128"/>
      <c r="D109" s="126"/>
      <c r="E109" s="126"/>
      <c r="F109" s="129"/>
      <c r="G109" s="130"/>
      <c r="H109" s="131"/>
      <c r="I109" s="129"/>
      <c r="J109" s="129"/>
      <c r="K109" s="129"/>
      <c r="L109" s="131"/>
      <c r="M109" s="132"/>
      <c r="N109" s="132"/>
      <c r="O109" s="132"/>
      <c r="P109" s="129"/>
    </row>
    <row r="110" spans="1:16" ht="12">
      <c r="A110" s="127"/>
      <c r="B110" s="127"/>
      <c r="C110" s="128"/>
      <c r="D110" s="126"/>
      <c r="E110" s="126"/>
      <c r="F110" s="129"/>
      <c r="G110" s="130"/>
      <c r="H110" s="131"/>
      <c r="I110" s="129"/>
      <c r="J110" s="129"/>
      <c r="K110" s="129"/>
      <c r="L110" s="131"/>
      <c r="M110" s="132"/>
      <c r="N110" s="132"/>
      <c r="O110" s="132"/>
      <c r="P110" s="129"/>
    </row>
    <row r="111" spans="1:16" ht="12">
      <c r="A111" s="127"/>
      <c r="B111" s="127"/>
      <c r="C111" s="128"/>
      <c r="D111" s="126"/>
      <c r="E111" s="126"/>
      <c r="F111" s="129"/>
      <c r="G111" s="130"/>
      <c r="H111" s="131"/>
      <c r="I111" s="129"/>
      <c r="J111" s="129"/>
      <c r="K111" s="129"/>
      <c r="L111" s="131"/>
      <c r="M111" s="132"/>
      <c r="N111" s="132"/>
      <c r="O111" s="132"/>
      <c r="P111" s="129"/>
    </row>
    <row r="112" spans="1:16" ht="12">
      <c r="A112" s="127"/>
      <c r="B112" s="127"/>
      <c r="C112" s="128"/>
      <c r="D112" s="126"/>
      <c r="E112" s="126"/>
      <c r="F112" s="129"/>
      <c r="G112" s="130"/>
      <c r="H112" s="131"/>
      <c r="I112" s="129"/>
      <c r="J112" s="129"/>
      <c r="K112" s="129"/>
      <c r="L112" s="131"/>
      <c r="M112" s="132"/>
      <c r="N112" s="132"/>
      <c r="O112" s="132"/>
      <c r="P112" s="129"/>
    </row>
    <row r="113" spans="1:16" ht="12">
      <c r="A113" s="127"/>
      <c r="B113" s="127"/>
      <c r="C113" s="128"/>
      <c r="D113" s="126"/>
      <c r="E113" s="126"/>
      <c r="F113" s="129"/>
      <c r="G113" s="130"/>
      <c r="H113" s="131"/>
      <c r="I113" s="129"/>
      <c r="J113" s="129"/>
      <c r="K113" s="129"/>
      <c r="L113" s="131"/>
      <c r="M113" s="132"/>
      <c r="N113" s="132"/>
      <c r="O113" s="132"/>
      <c r="P113" s="129"/>
    </row>
    <row r="114" spans="1:16" ht="12">
      <c r="A114" s="127"/>
      <c r="B114" s="127"/>
      <c r="C114" s="128"/>
      <c r="D114" s="126"/>
      <c r="E114" s="126"/>
      <c r="F114" s="129"/>
      <c r="G114" s="130"/>
      <c r="H114" s="131"/>
      <c r="I114" s="129"/>
      <c r="J114" s="129"/>
      <c r="K114" s="129"/>
      <c r="L114" s="131"/>
      <c r="M114" s="132"/>
      <c r="N114" s="132"/>
      <c r="O114" s="132"/>
      <c r="P114" s="129"/>
    </row>
    <row r="115" spans="1:16" ht="12">
      <c r="A115" s="127"/>
      <c r="B115" s="127"/>
      <c r="C115" s="128"/>
      <c r="D115" s="126"/>
      <c r="E115" s="126"/>
      <c r="F115" s="129"/>
      <c r="G115" s="130"/>
      <c r="H115" s="131"/>
      <c r="I115" s="129"/>
      <c r="J115" s="129"/>
      <c r="K115" s="129"/>
      <c r="L115" s="131"/>
      <c r="M115" s="132"/>
      <c r="N115" s="132"/>
      <c r="O115" s="132"/>
      <c r="P115" s="129"/>
    </row>
    <row r="116" spans="1:16" ht="12">
      <c r="A116" s="127"/>
      <c r="B116" s="127"/>
      <c r="C116" s="133"/>
      <c r="D116" s="125"/>
      <c r="E116" s="125"/>
      <c r="F116" s="134"/>
      <c r="G116" s="130"/>
      <c r="H116" s="135"/>
      <c r="I116" s="134"/>
      <c r="J116" s="129"/>
      <c r="K116" s="134"/>
      <c r="L116" s="135"/>
      <c r="M116" s="136"/>
      <c r="N116" s="136"/>
      <c r="O116" s="136"/>
      <c r="P116" s="134"/>
    </row>
    <row r="117" spans="1:16" ht="12">
      <c r="A117" s="127"/>
      <c r="B117" s="127"/>
      <c r="C117" s="128"/>
      <c r="D117" s="126"/>
      <c r="E117" s="126"/>
      <c r="F117" s="129"/>
      <c r="G117" s="130"/>
      <c r="H117" s="131"/>
      <c r="I117" s="129"/>
      <c r="J117" s="129"/>
      <c r="K117" s="129"/>
      <c r="L117" s="131"/>
      <c r="M117" s="132"/>
      <c r="N117" s="132"/>
      <c r="O117" s="132"/>
      <c r="P117" s="129"/>
    </row>
    <row r="118" spans="1:16" ht="12">
      <c r="A118" s="127"/>
      <c r="B118" s="127"/>
      <c r="C118" s="128"/>
      <c r="D118" s="126"/>
      <c r="E118" s="126"/>
      <c r="F118" s="129"/>
      <c r="G118" s="130"/>
      <c r="H118" s="131"/>
      <c r="I118" s="129"/>
      <c r="J118" s="129"/>
      <c r="K118" s="129"/>
      <c r="L118" s="131"/>
      <c r="M118" s="132"/>
      <c r="N118" s="132"/>
      <c r="O118" s="132"/>
      <c r="P118" s="129"/>
    </row>
    <row r="119" spans="1:16" ht="12">
      <c r="A119" s="127"/>
      <c r="B119" s="127"/>
      <c r="C119" s="133"/>
      <c r="D119" s="125"/>
      <c r="E119" s="125"/>
      <c r="F119" s="134"/>
      <c r="G119" s="130"/>
      <c r="H119" s="135"/>
      <c r="I119" s="134"/>
      <c r="J119" s="129"/>
      <c r="K119" s="134"/>
      <c r="L119" s="135"/>
      <c r="M119" s="136"/>
      <c r="N119" s="136"/>
      <c r="O119" s="136"/>
      <c r="P119" s="134"/>
    </row>
    <row r="120" spans="1:16" ht="12">
      <c r="A120" s="127"/>
      <c r="B120" s="127"/>
      <c r="C120" s="128"/>
      <c r="D120" s="126"/>
      <c r="E120" s="126"/>
      <c r="F120" s="129"/>
      <c r="G120" s="130"/>
      <c r="H120" s="131"/>
      <c r="I120" s="129"/>
      <c r="J120" s="129"/>
      <c r="K120" s="129"/>
      <c r="L120" s="131"/>
      <c r="M120" s="132"/>
      <c r="N120" s="132"/>
      <c r="O120" s="132"/>
      <c r="P120" s="129"/>
    </row>
    <row r="121" spans="1:16" ht="12">
      <c r="A121" s="127"/>
      <c r="B121" s="127"/>
      <c r="C121" s="128"/>
      <c r="D121" s="126"/>
      <c r="E121" s="126"/>
      <c r="F121" s="129"/>
      <c r="G121" s="130"/>
      <c r="H121" s="131"/>
      <c r="I121" s="129"/>
      <c r="J121" s="129"/>
      <c r="K121" s="129"/>
      <c r="L121" s="131"/>
      <c r="M121" s="132"/>
      <c r="N121" s="132"/>
      <c r="O121" s="132"/>
      <c r="P121" s="129"/>
    </row>
    <row r="122" spans="1:16" ht="12">
      <c r="A122" s="127"/>
      <c r="B122" s="127"/>
      <c r="C122" s="128"/>
      <c r="D122" s="126"/>
      <c r="E122" s="126"/>
      <c r="F122" s="129"/>
      <c r="G122" s="130"/>
      <c r="H122" s="131"/>
      <c r="I122" s="129"/>
      <c r="J122" s="129"/>
      <c r="K122" s="129"/>
      <c r="L122" s="131"/>
      <c r="M122" s="132"/>
      <c r="N122" s="132"/>
      <c r="O122" s="132"/>
      <c r="P122" s="129"/>
    </row>
    <row r="123" spans="1:16" s="61" customFormat="1" ht="12">
      <c r="A123" s="137"/>
      <c r="B123" s="137"/>
      <c r="C123" s="138"/>
      <c r="D123" s="130"/>
      <c r="E123" s="139"/>
      <c r="F123" s="140"/>
      <c r="G123" s="140"/>
      <c r="H123" s="140"/>
      <c r="I123" s="141"/>
      <c r="J123" s="140"/>
      <c r="K123" s="140"/>
      <c r="L123" s="141"/>
      <c r="M123" s="141"/>
      <c r="N123" s="141"/>
      <c r="O123" s="141"/>
      <c r="P123" s="142"/>
    </row>
    <row r="124" spans="1:16" s="30" customFormat="1" ht="12">
      <c r="A124" s="143"/>
      <c r="B124" s="143"/>
      <c r="C124" s="144"/>
      <c r="D124" s="145"/>
      <c r="E124" s="145"/>
      <c r="F124" s="146"/>
      <c r="G124" s="147"/>
      <c r="H124" s="147"/>
      <c r="I124" s="147"/>
      <c r="J124" s="147"/>
      <c r="K124" s="148"/>
      <c r="L124" s="149"/>
      <c r="M124" s="149"/>
      <c r="N124" s="149"/>
      <c r="O124" s="149"/>
      <c r="P124" s="149"/>
    </row>
    <row r="125" spans="1:16" ht="12">
      <c r="A125" s="126"/>
      <c r="B125" s="126"/>
      <c r="C125" s="128"/>
      <c r="D125" s="126"/>
      <c r="E125" s="126"/>
      <c r="F125" s="150"/>
      <c r="G125" s="151"/>
      <c r="H125" s="151"/>
      <c r="I125" s="151"/>
      <c r="J125" s="151"/>
      <c r="K125" s="151"/>
      <c r="L125" s="151"/>
      <c r="M125" s="151"/>
      <c r="N125" s="151"/>
      <c r="O125" s="151"/>
      <c r="P125" s="151"/>
    </row>
    <row r="126" spans="1:16" ht="12">
      <c r="A126" s="304"/>
      <c r="B126" s="304"/>
      <c r="C126" s="305"/>
      <c r="D126" s="305"/>
      <c r="E126" s="305"/>
      <c r="F126" s="305"/>
      <c r="G126" s="305"/>
      <c r="H126" s="56"/>
      <c r="I126" s="143"/>
      <c r="J126" s="152"/>
      <c r="K126" s="305"/>
      <c r="L126" s="305"/>
      <c r="M126" s="305"/>
      <c r="N126" s="305"/>
      <c r="O126" s="305"/>
      <c r="P126" s="305"/>
    </row>
    <row r="127" spans="1:16" ht="12">
      <c r="A127" s="143"/>
      <c r="B127" s="306"/>
      <c r="C127" s="306"/>
      <c r="D127" s="306"/>
      <c r="E127" s="306"/>
      <c r="F127" s="306"/>
      <c r="G127" s="306"/>
      <c r="H127" s="154"/>
      <c r="I127" s="143"/>
      <c r="J127" s="143"/>
      <c r="K127" s="306"/>
      <c r="L127" s="306"/>
      <c r="M127" s="306"/>
      <c r="N127" s="306"/>
      <c r="O127" s="306"/>
      <c r="P127" s="306"/>
    </row>
    <row r="128" spans="1:16" ht="12">
      <c r="A128" s="143"/>
      <c r="B128" s="155"/>
      <c r="C128" s="156"/>
      <c r="D128" s="145"/>
      <c r="E128" s="145"/>
      <c r="F128" s="146"/>
      <c r="G128" s="143"/>
      <c r="H128" s="143"/>
      <c r="I128" s="143"/>
      <c r="J128" s="155"/>
      <c r="K128" s="143"/>
      <c r="L128" s="143"/>
      <c r="M128" s="143"/>
      <c r="N128" s="143"/>
      <c r="O128" s="143"/>
      <c r="P128" s="143"/>
    </row>
    <row r="129" spans="1:2" ht="12">
      <c r="A129" s="52"/>
      <c r="B129" s="52"/>
    </row>
    <row r="130" spans="1:2" ht="12">
      <c r="A130" s="52"/>
      <c r="B130" s="52"/>
    </row>
    <row r="131" spans="1:2" ht="12">
      <c r="A131" s="52"/>
      <c r="B131" s="52"/>
    </row>
    <row r="132" spans="1:2" ht="12">
      <c r="A132" s="52"/>
      <c r="B132" s="52"/>
    </row>
  </sheetData>
  <sheetProtection selectLockedCells="1" selectUnlockedCells="1"/>
  <mergeCells count="20">
    <mergeCell ref="A1:P1"/>
    <mergeCell ref="A2:P2"/>
    <mergeCell ref="L7:N7"/>
    <mergeCell ref="A10:A11"/>
    <mergeCell ref="B10:B11"/>
    <mergeCell ref="C10:C11"/>
    <mergeCell ref="D10:D11"/>
    <mergeCell ref="E10:E11"/>
    <mergeCell ref="F10:K10"/>
    <mergeCell ref="L10:P10"/>
    <mergeCell ref="B127:G127"/>
    <mergeCell ref="K127:P127"/>
    <mergeCell ref="A100:B100"/>
    <mergeCell ref="C100:G100"/>
    <mergeCell ref="K100:P100"/>
    <mergeCell ref="B101:G101"/>
    <mergeCell ref="K101:P101"/>
    <mergeCell ref="A126:B126"/>
    <mergeCell ref="C126:G126"/>
    <mergeCell ref="K126:P126"/>
  </mergeCells>
  <conditionalFormatting sqref="C95:C97 C20:C76">
    <cfRule type="expression" priority="10" dxfId="0" stopIfTrue="1">
      <formula>#REF!</formula>
    </cfRule>
  </conditionalFormatting>
  <conditionalFormatting sqref="C95:C97 C20:C76">
    <cfRule type="expression" priority="9" dxfId="0" stopIfTrue="1">
      <formula>#REF!</formula>
    </cfRule>
  </conditionalFormatting>
  <conditionalFormatting sqref="C18 C14:C16">
    <cfRule type="expression" priority="8" dxfId="0" stopIfTrue="1">
      <formula>#REF!</formula>
    </cfRule>
  </conditionalFormatting>
  <conditionalFormatting sqref="C18 C14:C16">
    <cfRule type="expression" priority="7" dxfId="0" stopIfTrue="1">
      <formula>#REF!</formula>
    </cfRule>
  </conditionalFormatting>
  <conditionalFormatting sqref="C17">
    <cfRule type="expression" priority="6" dxfId="0" stopIfTrue="1">
      <formula>#REF!</formula>
    </cfRule>
  </conditionalFormatting>
  <conditionalFormatting sqref="C17">
    <cfRule type="expression" priority="5" dxfId="0" stopIfTrue="1">
      <formula>#REF!</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90" r:id="rId1"/>
  <headerFooter scaleWithDoc="0" alignWithMargins="0">
    <oddFooter>&amp;C&amp;P</oddFooter>
  </headerFooter>
</worksheet>
</file>

<file path=xl/worksheets/sheet2.xml><?xml version="1.0" encoding="utf-8"?>
<worksheet xmlns="http://schemas.openxmlformats.org/spreadsheetml/2006/main" xmlns:r="http://schemas.openxmlformats.org/officeDocument/2006/relationships">
  <sheetPr>
    <tabColor rgb="FF92D050"/>
  </sheetPr>
  <dimension ref="A1:I37"/>
  <sheetViews>
    <sheetView showZeros="0" view="pageBreakPreview" zoomScaleSheetLayoutView="100" workbookViewId="0" topLeftCell="A22">
      <selection activeCell="A35" sqref="A35:H36"/>
    </sheetView>
  </sheetViews>
  <sheetFormatPr defaultColWidth="8.8515625" defaultRowHeight="12.75"/>
  <cols>
    <col min="1" max="1" width="4.7109375" style="1" customWidth="1"/>
    <col min="2" max="2" width="6.7109375" style="1" customWidth="1"/>
    <col min="3" max="3" width="24.00390625" style="1" customWidth="1"/>
    <col min="4" max="4" width="10.00390625" style="1" customWidth="1"/>
    <col min="5" max="5" width="11.7109375" style="1" customWidth="1"/>
    <col min="6" max="6" width="11.421875" style="1" customWidth="1"/>
    <col min="7" max="7" width="10.57421875" style="1" customWidth="1"/>
    <col min="8" max="8" width="10.140625" style="1" customWidth="1"/>
    <col min="9" max="9" width="9.140625" style="1" customWidth="1"/>
    <col min="10" max="16384" width="8.8515625" style="1" customWidth="1"/>
  </cols>
  <sheetData>
    <row r="1" spans="1:8" ht="12.75">
      <c r="A1" s="289" t="s">
        <v>171</v>
      </c>
      <c r="B1" s="290"/>
      <c r="C1" s="290"/>
      <c r="D1" s="290"/>
      <c r="E1" s="290"/>
      <c r="F1" s="290"/>
      <c r="G1" s="290"/>
      <c r="H1" s="290"/>
    </row>
    <row r="2" spans="1:9" ht="12.75" customHeight="1">
      <c r="A2" s="283" t="s">
        <v>1273</v>
      </c>
      <c r="B2" s="283"/>
      <c r="C2" s="283"/>
      <c r="D2" s="283"/>
      <c r="E2" s="283"/>
      <c r="F2" s="283"/>
      <c r="G2" s="283"/>
      <c r="H2" s="283"/>
      <c r="I2" s="16"/>
    </row>
    <row r="4" spans="1:7" ht="13.5" customHeight="1">
      <c r="A4" s="282" t="s">
        <v>948</v>
      </c>
      <c r="B4" s="282"/>
      <c r="C4" s="282"/>
      <c r="D4" s="282"/>
      <c r="E4" s="282"/>
      <c r="F4" s="282"/>
      <c r="G4" s="282"/>
    </row>
    <row r="5" spans="1:9" ht="29.25" customHeight="1">
      <c r="A5" s="278" t="s">
        <v>1301</v>
      </c>
      <c r="B5" s="278"/>
      <c r="C5" s="278"/>
      <c r="D5" s="278"/>
      <c r="E5" s="278"/>
      <c r="F5" s="278"/>
      <c r="G5" s="278"/>
      <c r="H5" s="278"/>
      <c r="I5" s="2"/>
    </row>
    <row r="6" spans="1:9" ht="12.75">
      <c r="A6" s="282" t="s">
        <v>946</v>
      </c>
      <c r="B6" s="282"/>
      <c r="C6" s="282"/>
      <c r="D6" s="282"/>
      <c r="E6" s="282"/>
      <c r="F6" s="282"/>
      <c r="G6" s="282"/>
      <c r="H6" s="2"/>
      <c r="I6" s="2"/>
    </row>
    <row r="7" spans="1:9" ht="12.75">
      <c r="A7" s="17"/>
      <c r="B7" s="17"/>
      <c r="C7" s="17"/>
      <c r="D7" s="17"/>
      <c r="E7" s="17"/>
      <c r="F7" s="17"/>
      <c r="G7" s="17"/>
      <c r="H7" s="2"/>
      <c r="I7" s="2"/>
    </row>
    <row r="8" spans="1:9" ht="12.75">
      <c r="A8" s="17"/>
      <c r="B8" s="17"/>
      <c r="C8" s="291" t="s">
        <v>12</v>
      </c>
      <c r="D8" s="291"/>
      <c r="E8" s="291"/>
      <c r="F8" s="19">
        <f>E29</f>
        <v>0</v>
      </c>
      <c r="G8" s="17"/>
      <c r="H8" s="2"/>
      <c r="I8" s="2"/>
    </row>
    <row r="9" spans="1:9" ht="12.75">
      <c r="A9" s="17"/>
      <c r="B9" s="17"/>
      <c r="C9" s="291" t="s">
        <v>13</v>
      </c>
      <c r="D9" s="291"/>
      <c r="E9" s="291"/>
      <c r="F9" s="19">
        <f>I25</f>
        <v>0</v>
      </c>
      <c r="G9" s="17"/>
      <c r="H9" s="2"/>
      <c r="I9" s="2"/>
    </row>
    <row r="10" spans="3:6" ht="12.75">
      <c r="C10" s="292" t="s">
        <v>1303</v>
      </c>
      <c r="D10" s="293"/>
      <c r="E10" s="293"/>
      <c r="F10" s="293"/>
    </row>
    <row r="13" spans="1:9" ht="12.75" customHeight="1">
      <c r="A13" s="276" t="s">
        <v>1263</v>
      </c>
      <c r="B13" s="276" t="s">
        <v>1264</v>
      </c>
      <c r="C13" s="270" t="s">
        <v>1265</v>
      </c>
      <c r="D13" s="271"/>
      <c r="E13" s="276" t="s">
        <v>1266</v>
      </c>
      <c r="F13" s="279" t="s">
        <v>1267</v>
      </c>
      <c r="G13" s="280"/>
      <c r="H13" s="281"/>
      <c r="I13" s="266" t="s">
        <v>14</v>
      </c>
    </row>
    <row r="14" spans="1:9" ht="24">
      <c r="A14" s="277"/>
      <c r="B14" s="276"/>
      <c r="C14" s="272"/>
      <c r="D14" s="273"/>
      <c r="E14" s="276"/>
      <c r="F14" s="225" t="s">
        <v>1268</v>
      </c>
      <c r="G14" s="225" t="s">
        <v>1269</v>
      </c>
      <c r="H14" s="225" t="s">
        <v>1270</v>
      </c>
      <c r="I14" s="267"/>
    </row>
    <row r="15" spans="1:9" ht="12.75">
      <c r="A15" s="14"/>
      <c r="B15" s="14"/>
      <c r="C15" s="285"/>
      <c r="D15" s="285"/>
      <c r="E15" s="14"/>
      <c r="F15" s="14"/>
      <c r="G15" s="14"/>
      <c r="H15" s="14"/>
      <c r="I15" s="14"/>
    </row>
    <row r="16" spans="1:9" ht="40.5" customHeight="1">
      <c r="A16" s="14">
        <f>1</f>
        <v>1</v>
      </c>
      <c r="B16" s="39" t="s">
        <v>20</v>
      </c>
      <c r="C16" s="259" t="s">
        <v>944</v>
      </c>
      <c r="D16" s="260"/>
      <c r="E16" s="183">
        <f aca="true" t="shared" si="0" ref="E16:E23">SUM(F16:H16)</f>
        <v>0</v>
      </c>
      <c r="F16" s="183">
        <f>'BP 1.KĀRTA'!M505</f>
        <v>0</v>
      </c>
      <c r="G16" s="183">
        <f>'BP 1.KĀRTA'!N505</f>
        <v>0</v>
      </c>
      <c r="H16" s="183">
        <f>'BP 1.KĀRTA'!O505</f>
        <v>0</v>
      </c>
      <c r="I16" s="183">
        <f>'BP 1.KĀRTA'!L505</f>
        <v>0</v>
      </c>
    </row>
    <row r="17" spans="1:9" ht="53.25" customHeight="1">
      <c r="A17" s="14">
        <f aca="true" t="shared" si="1" ref="A17:A22">A16+1</f>
        <v>2</v>
      </c>
      <c r="B17" s="39" t="s">
        <v>21</v>
      </c>
      <c r="C17" s="259" t="s">
        <v>945</v>
      </c>
      <c r="D17" s="260"/>
      <c r="E17" s="183">
        <f t="shared" si="0"/>
        <v>0</v>
      </c>
      <c r="F17" s="183">
        <f>'BP 2.KĀRTA'!M343</f>
        <v>0</v>
      </c>
      <c r="G17" s="183">
        <f>'BP 2.KĀRTA'!N343</f>
        <v>0</v>
      </c>
      <c r="H17" s="183">
        <f>'BP 2.KĀRTA'!O343</f>
        <v>0</v>
      </c>
      <c r="I17" s="183">
        <f>'BP 2.KĀRTA'!L343</f>
        <v>0</v>
      </c>
    </row>
    <row r="18" spans="1:9" ht="18" customHeight="1">
      <c r="A18" s="14">
        <f t="shared" si="1"/>
        <v>3</v>
      </c>
      <c r="B18" s="39" t="s">
        <v>22</v>
      </c>
      <c r="C18" s="274" t="s">
        <v>942</v>
      </c>
      <c r="D18" s="275"/>
      <c r="E18" s="183">
        <f t="shared" si="0"/>
        <v>0</v>
      </c>
      <c r="F18" s="183">
        <f>'BP 3.KĀRTA'!M294</f>
        <v>0</v>
      </c>
      <c r="G18" s="183">
        <f>'BP 3.KĀRTA'!N294</f>
        <v>0</v>
      </c>
      <c r="H18" s="183">
        <f>'BP 3.KĀRTA'!O294</f>
        <v>0</v>
      </c>
      <c r="I18" s="183">
        <f>'BP 3.KĀRTA'!L294</f>
        <v>0</v>
      </c>
    </row>
    <row r="19" spans="1:9" ht="39" customHeight="1">
      <c r="A19" s="14">
        <f t="shared" si="1"/>
        <v>4</v>
      </c>
      <c r="B19" s="39" t="s">
        <v>23</v>
      </c>
      <c r="C19" s="274" t="s">
        <v>943</v>
      </c>
      <c r="D19" s="275"/>
      <c r="E19" s="183">
        <f t="shared" si="0"/>
        <v>0</v>
      </c>
      <c r="F19" s="183">
        <f>'BP 4. KĀRTA'!M92</f>
        <v>0</v>
      </c>
      <c r="G19" s="183">
        <f>'BP 4. KĀRTA'!N92</f>
        <v>0</v>
      </c>
      <c r="H19" s="183">
        <f>'BP 4. KĀRTA'!O92</f>
        <v>0</v>
      </c>
      <c r="I19" s="183">
        <f>'BP 4. KĀRTA'!L92</f>
        <v>0</v>
      </c>
    </row>
    <row r="20" spans="1:9" ht="27" customHeight="1">
      <c r="A20" s="14">
        <f t="shared" si="1"/>
        <v>5</v>
      </c>
      <c r="B20" s="39" t="s">
        <v>24</v>
      </c>
      <c r="C20" s="259" t="s">
        <v>648</v>
      </c>
      <c r="D20" s="260"/>
      <c r="E20" s="183">
        <f t="shared" si="0"/>
        <v>0</v>
      </c>
      <c r="F20" s="183">
        <f>FAS001!M164</f>
        <v>0</v>
      </c>
      <c r="G20" s="183">
        <f>FAS001!N164</f>
        <v>0</v>
      </c>
      <c r="H20" s="183">
        <f>FAS001!O164</f>
        <v>0</v>
      </c>
      <c r="I20" s="183">
        <f>FAS001!L164</f>
        <v>0</v>
      </c>
    </row>
    <row r="21" spans="1:9" ht="27" customHeight="1">
      <c r="A21" s="14">
        <f t="shared" si="1"/>
        <v>6</v>
      </c>
      <c r="B21" s="39" t="s">
        <v>25</v>
      </c>
      <c r="C21" s="259" t="s">
        <v>649</v>
      </c>
      <c r="D21" s="260"/>
      <c r="E21" s="183">
        <f t="shared" si="0"/>
        <v>0</v>
      </c>
      <c r="F21" s="183">
        <f>FAS002!M81</f>
        <v>0</v>
      </c>
      <c r="G21" s="183">
        <f>FAS002!N81</f>
        <v>0</v>
      </c>
      <c r="H21" s="183">
        <f>FAS002!O81</f>
        <v>0</v>
      </c>
      <c r="I21" s="183">
        <f>FAS002!L81</f>
        <v>0</v>
      </c>
    </row>
    <row r="22" spans="1:9" ht="32.25" customHeight="1">
      <c r="A22" s="14">
        <f t="shared" si="1"/>
        <v>7</v>
      </c>
      <c r="B22" s="39" t="s">
        <v>26</v>
      </c>
      <c r="C22" s="259" t="s">
        <v>650</v>
      </c>
      <c r="D22" s="260"/>
      <c r="E22" s="183">
        <f t="shared" si="0"/>
        <v>0</v>
      </c>
      <c r="F22" s="183">
        <f>FAS005!M87</f>
        <v>0</v>
      </c>
      <c r="G22" s="183">
        <f>FAS005!N87</f>
        <v>0</v>
      </c>
      <c r="H22" s="183">
        <f>FAS005!O87</f>
        <v>0</v>
      </c>
      <c r="I22" s="183">
        <f>FAS005!L87</f>
        <v>0</v>
      </c>
    </row>
    <row r="23" spans="1:9" ht="12.75">
      <c r="A23" s="14">
        <v>8</v>
      </c>
      <c r="B23" s="39" t="s">
        <v>1156</v>
      </c>
      <c r="C23" s="268" t="s">
        <v>1153</v>
      </c>
      <c r="D23" s="269"/>
      <c r="E23" s="183">
        <f t="shared" si="0"/>
        <v>0</v>
      </c>
      <c r="F23" s="183">
        <f>SAT!M98</f>
        <v>0</v>
      </c>
      <c r="G23" s="183">
        <f>SAT!N98</f>
        <v>0</v>
      </c>
      <c r="H23" s="183">
        <f>SAT!O98</f>
        <v>0</v>
      </c>
      <c r="I23" s="183">
        <f>SAT!L98</f>
        <v>0</v>
      </c>
    </row>
    <row r="24" spans="1:9" ht="12.75">
      <c r="A24" s="14"/>
      <c r="B24" s="39"/>
      <c r="C24" s="261"/>
      <c r="D24" s="262"/>
      <c r="E24" s="3"/>
      <c r="F24" s="3"/>
      <c r="G24" s="3"/>
      <c r="H24" s="3"/>
      <c r="I24" s="3"/>
    </row>
    <row r="25" spans="1:9" ht="12.75">
      <c r="A25" s="18"/>
      <c r="B25" s="38"/>
      <c r="C25" s="288" t="s">
        <v>7</v>
      </c>
      <c r="D25" s="288"/>
      <c r="E25" s="226">
        <f>SUM(E15:E23)</f>
        <v>0</v>
      </c>
      <c r="F25" s="226">
        <f>SUM(F15:F23)</f>
        <v>0</v>
      </c>
      <c r="G25" s="226">
        <f>SUM(G15:G23)</f>
        <v>0</v>
      </c>
      <c r="H25" s="226">
        <f>SUM(H15:H23)</f>
        <v>0</v>
      </c>
      <c r="I25" s="226">
        <f>SUM(I15:I23)</f>
        <v>0</v>
      </c>
    </row>
    <row r="26" spans="1:9" ht="12.75">
      <c r="A26" s="18"/>
      <c r="B26" s="38"/>
      <c r="C26" s="34" t="s">
        <v>8</v>
      </c>
      <c r="D26" s="35">
        <v>0.07</v>
      </c>
      <c r="E26" s="6">
        <f>ROUND(E25*D26,2)</f>
        <v>0</v>
      </c>
      <c r="F26" s="4"/>
      <c r="G26" s="4"/>
      <c r="H26" s="4"/>
      <c r="I26" s="4"/>
    </row>
    <row r="27" spans="1:9" ht="12.75">
      <c r="A27" s="18"/>
      <c r="B27" s="18"/>
      <c r="C27" s="34" t="s">
        <v>1271</v>
      </c>
      <c r="D27" s="35">
        <v>0.02</v>
      </c>
      <c r="E27" s="6">
        <f>E26*D27</f>
        <v>0</v>
      </c>
      <c r="F27" s="4"/>
      <c r="G27" s="4"/>
      <c r="H27" s="4"/>
      <c r="I27" s="4"/>
    </row>
    <row r="28" spans="1:9" ht="12.75">
      <c r="A28" s="18"/>
      <c r="B28" s="18"/>
      <c r="C28" s="34" t="s">
        <v>9</v>
      </c>
      <c r="D28" s="35">
        <v>0.05</v>
      </c>
      <c r="E28" s="6">
        <f>ROUND(E25*D28,2)</f>
        <v>0</v>
      </c>
      <c r="F28" s="4"/>
      <c r="G28" s="4"/>
      <c r="H28" s="4"/>
      <c r="I28" s="4"/>
    </row>
    <row r="29" spans="1:9" ht="12.75">
      <c r="A29" s="18"/>
      <c r="B29" s="18"/>
      <c r="C29" s="286" t="s">
        <v>1272</v>
      </c>
      <c r="D29" s="287"/>
      <c r="E29" s="226">
        <f>E25+E26+E28</f>
        <v>0</v>
      </c>
      <c r="F29" s="4"/>
      <c r="G29" s="4"/>
      <c r="H29" s="4"/>
      <c r="I29" s="4"/>
    </row>
    <row r="30" spans="5:9" ht="12.75">
      <c r="E30" s="5"/>
      <c r="F30" s="5"/>
      <c r="G30" s="5"/>
      <c r="H30" s="5"/>
      <c r="I30" s="5"/>
    </row>
    <row r="31" spans="1:8" ht="12.75">
      <c r="A31" s="263" t="s">
        <v>27</v>
      </c>
      <c r="B31" s="263"/>
      <c r="C31" s="45"/>
      <c r="D31" s="46"/>
      <c r="E31" s="47"/>
      <c r="F31" s="48"/>
      <c r="G31" s="49"/>
      <c r="H31" s="47"/>
    </row>
    <row r="32" spans="1:8" ht="12.75">
      <c r="A32" s="41"/>
      <c r="B32" s="264" t="s">
        <v>28</v>
      </c>
      <c r="C32" s="264"/>
      <c r="D32" s="264"/>
      <c r="E32" s="264"/>
      <c r="F32" s="264"/>
      <c r="G32" s="264"/>
      <c r="H32" s="41"/>
    </row>
    <row r="33" spans="1:8" ht="12.75">
      <c r="A33" s="41"/>
      <c r="B33" s="43"/>
      <c r="C33" s="41"/>
      <c r="D33" s="41"/>
      <c r="E33" s="41"/>
      <c r="F33" s="41"/>
      <c r="G33" s="41"/>
      <c r="H33" s="41"/>
    </row>
    <row r="34" spans="1:8" ht="12.75">
      <c r="A34" s="41"/>
      <c r="B34" s="43"/>
      <c r="C34" s="41"/>
      <c r="D34" s="41"/>
      <c r="E34" s="41"/>
      <c r="F34" s="41"/>
      <c r="G34" s="41"/>
      <c r="H34" s="41"/>
    </row>
    <row r="35" spans="1:8" ht="12.75">
      <c r="A35" s="41"/>
      <c r="B35" s="42"/>
      <c r="C35" s="50"/>
      <c r="D35" s="46"/>
      <c r="E35" s="50"/>
      <c r="F35" s="44"/>
      <c r="G35" s="44"/>
      <c r="H35" s="44"/>
    </row>
    <row r="36" spans="1:8" ht="12.75">
      <c r="A36" s="41"/>
      <c r="B36" s="41"/>
      <c r="C36" s="265"/>
      <c r="D36" s="265"/>
      <c r="E36" s="265"/>
      <c r="F36" s="265"/>
      <c r="G36" s="265"/>
      <c r="H36" s="265"/>
    </row>
    <row r="37" spans="1:8" ht="12.75">
      <c r="A37" s="284"/>
      <c r="B37" s="284"/>
      <c r="C37" s="284"/>
      <c r="D37" s="40"/>
      <c r="E37" s="40"/>
      <c r="F37" s="40"/>
      <c r="G37" s="40"/>
      <c r="H37" s="40"/>
    </row>
  </sheetData>
  <sheetProtection/>
  <mergeCells count="30">
    <mergeCell ref="A6:G6"/>
    <mergeCell ref="C19:D19"/>
    <mergeCell ref="E13:E14"/>
    <mergeCell ref="C21:D21"/>
    <mergeCell ref="C22:D22"/>
    <mergeCell ref="A1:H1"/>
    <mergeCell ref="C20:D20"/>
    <mergeCell ref="C8:E8"/>
    <mergeCell ref="C9:E9"/>
    <mergeCell ref="C10:F10"/>
    <mergeCell ref="A5:H5"/>
    <mergeCell ref="F13:H13"/>
    <mergeCell ref="A4:G4"/>
    <mergeCell ref="B13:B14"/>
    <mergeCell ref="A2:H2"/>
    <mergeCell ref="A37:C37"/>
    <mergeCell ref="C15:D15"/>
    <mergeCell ref="C16:D16"/>
    <mergeCell ref="C29:D29"/>
    <mergeCell ref="C25:D25"/>
    <mergeCell ref="C17:D17"/>
    <mergeCell ref="C24:D24"/>
    <mergeCell ref="A31:B31"/>
    <mergeCell ref="B32:G32"/>
    <mergeCell ref="C36:H36"/>
    <mergeCell ref="I13:I14"/>
    <mergeCell ref="C23:D23"/>
    <mergeCell ref="C13:D14"/>
    <mergeCell ref="C18:D18"/>
    <mergeCell ref="A13:A14"/>
  </mergeCells>
  <printOptions/>
  <pageMargins left="0.7086614173228347" right="0.7086614173228347" top="0.7480314960629921" bottom="0.7480314960629921" header="0.31496062992125984" footer="0.31496062992125984"/>
  <pageSetup horizontalDpi="600" verticalDpi="600" orientation="portrait" paperSize="9" scale="90" r:id="rId1"/>
  <headerFooter scaleWithDoc="0" alignWithMargins="0">
    <oddFooter>&amp;C&amp;P</oddFooter>
  </headerFooter>
</worksheet>
</file>

<file path=xl/worksheets/sheet3.xml><?xml version="1.0" encoding="utf-8"?>
<worksheet xmlns="http://schemas.openxmlformats.org/spreadsheetml/2006/main" xmlns:r="http://schemas.openxmlformats.org/officeDocument/2006/relationships">
  <dimension ref="A1:R509"/>
  <sheetViews>
    <sheetView showZeros="0" view="pageBreakPreview" zoomScale="115" zoomScaleNormal="90" zoomScaleSheetLayoutView="115" zoomScalePageLayoutView="40" workbookViewId="0" topLeftCell="A488">
      <selection activeCell="J507" sqref="J507:P509"/>
    </sheetView>
  </sheetViews>
  <sheetFormatPr defaultColWidth="9.140625" defaultRowHeight="12.75"/>
  <cols>
    <col min="1" max="1" width="4.28125" style="0" customWidth="1"/>
    <col min="2" max="2" width="5.7109375" style="0" customWidth="1"/>
    <col min="3" max="3" width="31.140625" style="0" customWidth="1"/>
    <col min="4" max="4" width="7.140625" style="0" customWidth="1"/>
    <col min="5" max="5" width="8.00390625" style="0" customWidth="1"/>
    <col min="13" max="13" width="10.57421875" style="0" customWidth="1"/>
    <col min="16" max="16" width="10.28125" style="0" bestFit="1" customWidth="1"/>
  </cols>
  <sheetData>
    <row r="1" spans="1:16" ht="12.75">
      <c r="A1" s="300" t="s">
        <v>170</v>
      </c>
      <c r="B1" s="300"/>
      <c r="C1" s="300"/>
      <c r="D1" s="300"/>
      <c r="E1" s="300"/>
      <c r="F1" s="300"/>
      <c r="G1" s="300"/>
      <c r="H1" s="300"/>
      <c r="I1" s="300"/>
      <c r="J1" s="300"/>
      <c r="K1" s="300"/>
      <c r="L1" s="300"/>
      <c r="M1" s="300"/>
      <c r="N1" s="300"/>
      <c r="O1" s="300"/>
      <c r="P1" s="300"/>
    </row>
    <row r="2" spans="1:16" ht="12.75">
      <c r="A2" s="301" t="s">
        <v>944</v>
      </c>
      <c r="B2" s="301"/>
      <c r="C2" s="301"/>
      <c r="D2" s="301"/>
      <c r="E2" s="301"/>
      <c r="F2" s="301"/>
      <c r="G2" s="301"/>
      <c r="H2" s="301"/>
      <c r="I2" s="301"/>
      <c r="J2" s="301"/>
      <c r="K2" s="301"/>
      <c r="L2" s="301"/>
      <c r="M2" s="301"/>
      <c r="N2" s="301"/>
      <c r="O2" s="301"/>
      <c r="P2" s="301"/>
    </row>
    <row r="3" spans="1:16" ht="12.75">
      <c r="A3" s="27"/>
      <c r="B3" s="27"/>
      <c r="C3" s="51"/>
      <c r="D3" s="52"/>
      <c r="E3" s="52"/>
      <c r="F3" s="71"/>
      <c r="G3" s="27"/>
      <c r="H3" s="27"/>
      <c r="I3" s="27"/>
      <c r="J3" s="27"/>
      <c r="K3" s="27"/>
      <c r="L3" s="27"/>
      <c r="M3" s="27"/>
      <c r="N3" s="27"/>
      <c r="O3" s="27"/>
      <c r="P3" s="27"/>
    </row>
    <row r="4" spans="1:16" ht="12.75">
      <c r="A4" s="70" t="s">
        <v>950</v>
      </c>
      <c r="B4" s="70"/>
      <c r="C4" s="51"/>
      <c r="D4" s="52"/>
      <c r="E4" s="52"/>
      <c r="F4" s="71"/>
      <c r="G4" s="27"/>
      <c r="H4" s="27"/>
      <c r="I4" s="27"/>
      <c r="J4" s="27"/>
      <c r="K4" s="27"/>
      <c r="L4" s="27"/>
      <c r="M4" s="27"/>
      <c r="N4" s="27"/>
      <c r="O4" s="27"/>
      <c r="P4" s="27"/>
    </row>
    <row r="5" spans="1:16" ht="12.75">
      <c r="A5" s="70" t="s">
        <v>1038</v>
      </c>
      <c r="B5" s="70"/>
      <c r="C5" s="51"/>
      <c r="D5" s="52"/>
      <c r="E5" s="52"/>
      <c r="F5" s="71"/>
      <c r="G5" s="27"/>
      <c r="H5" s="27"/>
      <c r="I5" s="27"/>
      <c r="J5" s="27"/>
      <c r="K5" s="27"/>
      <c r="L5" s="27"/>
      <c r="M5" s="27"/>
      <c r="N5" s="27"/>
      <c r="O5" s="27"/>
      <c r="P5" s="27"/>
    </row>
    <row r="6" spans="1:16" ht="12.75">
      <c r="A6" s="69" t="s">
        <v>952</v>
      </c>
      <c r="B6" s="69"/>
      <c r="C6" s="51"/>
      <c r="D6" s="52"/>
      <c r="E6" s="52"/>
      <c r="F6" s="71"/>
      <c r="G6" s="27"/>
      <c r="H6" s="27"/>
      <c r="I6" s="27"/>
      <c r="J6" s="27"/>
      <c r="K6" s="27"/>
      <c r="L6" s="27"/>
      <c r="M6" s="27"/>
      <c r="N6" s="27"/>
      <c r="O6" s="27"/>
      <c r="P6" s="27"/>
    </row>
    <row r="7" spans="1:16" ht="12.75">
      <c r="A7" s="30"/>
      <c r="B7" s="30"/>
      <c r="C7" s="74"/>
      <c r="D7" s="73"/>
      <c r="E7" s="73"/>
      <c r="F7" s="72"/>
      <c r="G7" s="30"/>
      <c r="H7" s="30"/>
      <c r="I7" s="30"/>
      <c r="J7" s="30"/>
      <c r="K7" s="55" t="s">
        <v>29</v>
      </c>
      <c r="L7" s="302">
        <f>P505</f>
        <v>0</v>
      </c>
      <c r="M7" s="302"/>
      <c r="N7" s="302"/>
      <c r="O7" s="68" t="s">
        <v>30</v>
      </c>
      <c r="P7" s="30"/>
    </row>
    <row r="8" spans="1:16" ht="12.75">
      <c r="A8" s="30"/>
      <c r="B8" s="30"/>
      <c r="C8" s="74"/>
      <c r="D8" s="73"/>
      <c r="E8" s="73"/>
      <c r="F8" s="72"/>
      <c r="G8" s="30"/>
      <c r="H8" s="30"/>
      <c r="I8" s="30"/>
      <c r="J8" s="30"/>
      <c r="K8" s="55" t="s">
        <v>31</v>
      </c>
      <c r="L8" s="30" t="s">
        <v>1304</v>
      </c>
      <c r="M8" s="30"/>
      <c r="N8" s="30"/>
      <c r="O8" s="30"/>
      <c r="P8" s="30"/>
    </row>
    <row r="9" spans="1:16" ht="12.75">
      <c r="A9" s="27"/>
      <c r="B9" s="27"/>
      <c r="C9" s="51"/>
      <c r="D9" s="52"/>
      <c r="E9" s="52"/>
      <c r="F9" s="71"/>
      <c r="G9" s="27"/>
      <c r="H9" s="27"/>
      <c r="I9" s="27"/>
      <c r="J9" s="27"/>
      <c r="K9" s="27"/>
      <c r="L9" s="27"/>
      <c r="M9" s="27"/>
      <c r="N9" s="27"/>
      <c r="O9" s="27"/>
      <c r="P9" s="27"/>
    </row>
    <row r="10" spans="1:16" ht="12.75">
      <c r="A10" s="294" t="s">
        <v>4</v>
      </c>
      <c r="B10" s="294" t="s">
        <v>1248</v>
      </c>
      <c r="C10" s="294" t="s">
        <v>1249</v>
      </c>
      <c r="D10" s="294" t="s">
        <v>1250</v>
      </c>
      <c r="E10" s="294" t="s">
        <v>1251</v>
      </c>
      <c r="F10" s="295" t="s">
        <v>5</v>
      </c>
      <c r="G10" s="295"/>
      <c r="H10" s="295"/>
      <c r="I10" s="295"/>
      <c r="J10" s="295"/>
      <c r="K10" s="295"/>
      <c r="L10" s="294" t="s">
        <v>6</v>
      </c>
      <c r="M10" s="294"/>
      <c r="N10" s="294"/>
      <c r="O10" s="294"/>
      <c r="P10" s="294"/>
    </row>
    <row r="11" spans="1:16" ht="75.75">
      <c r="A11" s="294"/>
      <c r="B11" s="294"/>
      <c r="C11" s="294"/>
      <c r="D11" s="294"/>
      <c r="E11" s="294"/>
      <c r="F11" s="24" t="s">
        <v>1252</v>
      </c>
      <c r="G11" s="67" t="s">
        <v>1253</v>
      </c>
      <c r="H11" s="22" t="s">
        <v>1254</v>
      </c>
      <c r="I11" s="22" t="s">
        <v>1255</v>
      </c>
      <c r="J11" s="22" t="s">
        <v>1256</v>
      </c>
      <c r="K11" s="22" t="s">
        <v>1257</v>
      </c>
      <c r="L11" s="67" t="s">
        <v>1258</v>
      </c>
      <c r="M11" s="22" t="s">
        <v>1259</v>
      </c>
      <c r="N11" s="22" t="s">
        <v>1255</v>
      </c>
      <c r="O11" s="22" t="s">
        <v>1256</v>
      </c>
      <c r="P11" s="22" t="s">
        <v>1260</v>
      </c>
    </row>
    <row r="12" spans="1:16" ht="12.75">
      <c r="A12" s="22">
        <v>1</v>
      </c>
      <c r="B12" s="22">
        <f aca="true" t="shared" si="0" ref="B12:P12">A12+1</f>
        <v>2</v>
      </c>
      <c r="C12" s="22">
        <f t="shared" si="0"/>
        <v>3</v>
      </c>
      <c r="D12" s="22">
        <f t="shared" si="0"/>
        <v>4</v>
      </c>
      <c r="E12" s="22">
        <f t="shared" si="0"/>
        <v>5</v>
      </c>
      <c r="F12" s="82">
        <f t="shared" si="0"/>
        <v>6</v>
      </c>
      <c r="G12" s="22">
        <f t="shared" si="0"/>
        <v>7</v>
      </c>
      <c r="H12" s="22">
        <f t="shared" si="0"/>
        <v>8</v>
      </c>
      <c r="I12" s="22">
        <f t="shared" si="0"/>
        <v>9</v>
      </c>
      <c r="J12" s="22">
        <f t="shared" si="0"/>
        <v>10</v>
      </c>
      <c r="K12" s="22">
        <f t="shared" si="0"/>
        <v>11</v>
      </c>
      <c r="L12" s="22">
        <f t="shared" si="0"/>
        <v>12</v>
      </c>
      <c r="M12" s="22">
        <f t="shared" si="0"/>
        <v>13</v>
      </c>
      <c r="N12" s="22">
        <f t="shared" si="0"/>
        <v>14</v>
      </c>
      <c r="O12" s="22">
        <f t="shared" si="0"/>
        <v>15</v>
      </c>
      <c r="P12" s="22">
        <f t="shared" si="0"/>
        <v>16</v>
      </c>
    </row>
    <row r="13" spans="1:16" ht="12.75">
      <c r="A13" s="66"/>
      <c r="B13" s="66"/>
      <c r="C13" s="111" t="s">
        <v>401</v>
      </c>
      <c r="D13" s="76"/>
      <c r="E13" s="32"/>
      <c r="F13" s="23"/>
      <c r="G13" s="32"/>
      <c r="H13" s="36"/>
      <c r="I13" s="36"/>
      <c r="J13" s="36"/>
      <c r="K13" s="25"/>
      <c r="L13" s="29"/>
      <c r="M13" s="26"/>
      <c r="N13" s="26"/>
      <c r="O13" s="26"/>
      <c r="P13" s="25"/>
    </row>
    <row r="14" spans="1:16" ht="36">
      <c r="A14" s="66">
        <v>1</v>
      </c>
      <c r="B14" s="22" t="s">
        <v>10</v>
      </c>
      <c r="C14" s="77" t="s">
        <v>348</v>
      </c>
      <c r="D14" s="76" t="s">
        <v>0</v>
      </c>
      <c r="E14" s="32">
        <v>84.3</v>
      </c>
      <c r="F14" s="23"/>
      <c r="G14" s="64"/>
      <c r="H14" s="29"/>
      <c r="I14" s="36"/>
      <c r="J14" s="36"/>
      <c r="K14" s="25"/>
      <c r="L14" s="29"/>
      <c r="M14" s="26"/>
      <c r="N14" s="26"/>
      <c r="O14" s="26"/>
      <c r="P14" s="25"/>
    </row>
    <row r="15" spans="1:16" ht="24">
      <c r="A15" s="66">
        <f>A14+1</f>
        <v>2</v>
      </c>
      <c r="B15" s="22" t="s">
        <v>10</v>
      </c>
      <c r="C15" s="77" t="s">
        <v>349</v>
      </c>
      <c r="D15" s="76" t="s">
        <v>0</v>
      </c>
      <c r="E15" s="32">
        <v>347.5</v>
      </c>
      <c r="F15" s="23"/>
      <c r="G15" s="64"/>
      <c r="H15" s="29"/>
      <c r="I15" s="36"/>
      <c r="J15" s="36"/>
      <c r="K15" s="25"/>
      <c r="L15" s="29"/>
      <c r="M15" s="26"/>
      <c r="N15" s="26"/>
      <c r="O15" s="26"/>
      <c r="P15" s="25"/>
    </row>
    <row r="16" spans="1:16" ht="36">
      <c r="A16" s="66">
        <f>A15+1</f>
        <v>3</v>
      </c>
      <c r="B16" s="22" t="s">
        <v>10</v>
      </c>
      <c r="C16" s="77" t="s">
        <v>402</v>
      </c>
      <c r="D16" s="76" t="s">
        <v>0</v>
      </c>
      <c r="E16" s="32">
        <v>183.1</v>
      </c>
      <c r="F16" s="23"/>
      <c r="G16" s="64"/>
      <c r="H16" s="29"/>
      <c r="I16" s="36"/>
      <c r="J16" s="36"/>
      <c r="K16" s="25"/>
      <c r="L16" s="29"/>
      <c r="M16" s="26"/>
      <c r="N16" s="26"/>
      <c r="O16" s="26"/>
      <c r="P16" s="25"/>
    </row>
    <row r="17" spans="1:16" ht="12.75">
      <c r="A17" s="66"/>
      <c r="B17" s="66"/>
      <c r="C17" s="33"/>
      <c r="D17" s="64"/>
      <c r="E17" s="23"/>
      <c r="F17" s="36"/>
      <c r="G17" s="36"/>
      <c r="H17" s="29"/>
      <c r="I17" s="63"/>
      <c r="J17" s="36"/>
      <c r="K17" s="25"/>
      <c r="L17" s="29"/>
      <c r="M17" s="26"/>
      <c r="N17" s="26"/>
      <c r="O17" s="26"/>
      <c r="P17" s="25"/>
    </row>
    <row r="18" spans="1:16" s="61" customFormat="1" ht="12">
      <c r="A18" s="66"/>
      <c r="B18" s="22"/>
      <c r="C18" s="92" t="s">
        <v>339</v>
      </c>
      <c r="D18" s="90"/>
      <c r="E18" s="32"/>
      <c r="F18" s="23"/>
      <c r="G18" s="64"/>
      <c r="H18" s="29"/>
      <c r="I18" s="36"/>
      <c r="J18" s="36"/>
      <c r="K18" s="25"/>
      <c r="L18" s="29"/>
      <c r="M18" s="26"/>
      <c r="N18" s="26"/>
      <c r="O18" s="26"/>
      <c r="P18" s="25"/>
    </row>
    <row r="19" spans="1:16" s="61" customFormat="1" ht="24">
      <c r="A19" s="66"/>
      <c r="B19" s="22"/>
      <c r="C19" s="185" t="s">
        <v>1161</v>
      </c>
      <c r="D19" s="90"/>
      <c r="E19" s="32"/>
      <c r="F19" s="23"/>
      <c r="G19" s="64"/>
      <c r="H19" s="29"/>
      <c r="I19" s="36"/>
      <c r="J19" s="36"/>
      <c r="K19" s="25"/>
      <c r="L19" s="29"/>
      <c r="M19" s="26"/>
      <c r="N19" s="26"/>
      <c r="O19" s="26"/>
      <c r="P19" s="25"/>
    </row>
    <row r="20" spans="1:16" s="61" customFormat="1" ht="12">
      <c r="A20" s="66">
        <f>A16+1</f>
        <v>4</v>
      </c>
      <c r="B20" s="22" t="s">
        <v>10</v>
      </c>
      <c r="C20" s="105" t="s">
        <v>338</v>
      </c>
      <c r="D20" s="90" t="s">
        <v>1</v>
      </c>
      <c r="E20" s="64">
        <v>0.05</v>
      </c>
      <c r="F20" s="23"/>
      <c r="G20" s="64"/>
      <c r="H20" s="29"/>
      <c r="I20" s="23"/>
      <c r="J20" s="23"/>
      <c r="K20" s="25"/>
      <c r="L20" s="29"/>
      <c r="M20" s="26"/>
      <c r="N20" s="26"/>
      <c r="O20" s="26"/>
      <c r="P20" s="25"/>
    </row>
    <row r="21" spans="1:16" s="61" customFormat="1" ht="12">
      <c r="A21" s="66">
        <f aca="true" t="shared" si="1" ref="A21:A29">A20+1</f>
        <v>5</v>
      </c>
      <c r="B21" s="22" t="s">
        <v>10</v>
      </c>
      <c r="C21" s="105" t="s">
        <v>1162</v>
      </c>
      <c r="D21" s="90" t="s">
        <v>35</v>
      </c>
      <c r="E21" s="32">
        <v>2</v>
      </c>
      <c r="F21" s="23"/>
      <c r="G21" s="64"/>
      <c r="H21" s="29"/>
      <c r="I21" s="36"/>
      <c r="J21" s="23"/>
      <c r="K21" s="25"/>
      <c r="L21" s="29"/>
      <c r="M21" s="26"/>
      <c r="N21" s="26"/>
      <c r="O21" s="26"/>
      <c r="P21" s="25"/>
    </row>
    <row r="22" spans="1:16" s="61" customFormat="1" ht="24">
      <c r="A22" s="66">
        <f t="shared" si="1"/>
        <v>6</v>
      </c>
      <c r="B22" s="22" t="s">
        <v>10</v>
      </c>
      <c r="C22" s="89" t="s">
        <v>337</v>
      </c>
      <c r="D22" s="90" t="s">
        <v>0</v>
      </c>
      <c r="E22" s="32">
        <v>1.2</v>
      </c>
      <c r="F22" s="23"/>
      <c r="G22" s="64"/>
      <c r="H22" s="29"/>
      <c r="I22" s="23"/>
      <c r="J22" s="23"/>
      <c r="K22" s="25"/>
      <c r="L22" s="29"/>
      <c r="M22" s="26"/>
      <c r="N22" s="26"/>
      <c r="O22" s="26"/>
      <c r="P22" s="25"/>
    </row>
    <row r="23" spans="1:16" s="61" customFormat="1" ht="24">
      <c r="A23" s="66">
        <f t="shared" si="1"/>
        <v>7</v>
      </c>
      <c r="B23" s="22" t="s">
        <v>10</v>
      </c>
      <c r="C23" s="89" t="s">
        <v>336</v>
      </c>
      <c r="D23" s="90" t="s">
        <v>35</v>
      </c>
      <c r="E23" s="32">
        <v>12</v>
      </c>
      <c r="F23" s="23"/>
      <c r="G23" s="64"/>
      <c r="H23" s="29"/>
      <c r="I23" s="23"/>
      <c r="J23" s="23"/>
      <c r="K23" s="25"/>
      <c r="L23" s="29"/>
      <c r="M23" s="26"/>
      <c r="N23" s="26"/>
      <c r="O23" s="26"/>
      <c r="P23" s="25"/>
    </row>
    <row r="24" spans="1:16" s="61" customFormat="1" ht="12">
      <c r="A24" s="66">
        <f t="shared" si="1"/>
        <v>8</v>
      </c>
      <c r="B24" s="22" t="s">
        <v>10</v>
      </c>
      <c r="C24" s="105" t="s">
        <v>335</v>
      </c>
      <c r="D24" s="90" t="s">
        <v>0</v>
      </c>
      <c r="E24" s="32">
        <v>1.5</v>
      </c>
      <c r="F24" s="23"/>
      <c r="G24" s="64"/>
      <c r="H24" s="29"/>
      <c r="I24" s="23"/>
      <c r="J24" s="23"/>
      <c r="K24" s="25"/>
      <c r="L24" s="29"/>
      <c r="M24" s="26"/>
      <c r="N24" s="26"/>
      <c r="O24" s="26"/>
      <c r="P24" s="25"/>
    </row>
    <row r="25" spans="1:16" s="61" customFormat="1" ht="12">
      <c r="A25" s="66">
        <f t="shared" si="1"/>
        <v>9</v>
      </c>
      <c r="B25" s="22" t="s">
        <v>10</v>
      </c>
      <c r="C25" s="105" t="s">
        <v>866</v>
      </c>
      <c r="D25" s="90" t="s">
        <v>35</v>
      </c>
      <c r="E25" s="32">
        <v>4</v>
      </c>
      <c r="F25" s="23"/>
      <c r="G25" s="64"/>
      <c r="H25" s="29"/>
      <c r="I25" s="23"/>
      <c r="J25" s="23"/>
      <c r="K25" s="25"/>
      <c r="L25" s="29"/>
      <c r="M25" s="26"/>
      <c r="N25" s="26"/>
      <c r="O25" s="26"/>
      <c r="P25" s="25"/>
    </row>
    <row r="26" spans="1:16" s="61" customFormat="1" ht="12">
      <c r="A26" s="66">
        <f t="shared" si="1"/>
        <v>10</v>
      </c>
      <c r="B26" s="22" t="s">
        <v>10</v>
      </c>
      <c r="C26" s="105" t="s">
        <v>334</v>
      </c>
      <c r="D26" s="90" t="s">
        <v>35</v>
      </c>
      <c r="E26" s="32">
        <v>16</v>
      </c>
      <c r="F26" s="23"/>
      <c r="G26" s="64"/>
      <c r="H26" s="29"/>
      <c r="I26" s="23"/>
      <c r="J26" s="23"/>
      <c r="K26" s="25"/>
      <c r="L26" s="29"/>
      <c r="M26" s="26"/>
      <c r="N26" s="26"/>
      <c r="O26" s="26"/>
      <c r="P26" s="25"/>
    </row>
    <row r="27" spans="1:16" s="61" customFormat="1" ht="12">
      <c r="A27" s="66">
        <f t="shared" si="1"/>
        <v>11</v>
      </c>
      <c r="B27" s="22" t="s">
        <v>10</v>
      </c>
      <c r="C27" s="105" t="s">
        <v>333</v>
      </c>
      <c r="D27" s="90" t="s">
        <v>35</v>
      </c>
      <c r="E27" s="32">
        <v>8</v>
      </c>
      <c r="F27" s="23"/>
      <c r="G27" s="64"/>
      <c r="H27" s="29"/>
      <c r="I27" s="23"/>
      <c r="J27" s="23"/>
      <c r="K27" s="25"/>
      <c r="L27" s="29"/>
      <c r="M27" s="26"/>
      <c r="N27" s="26"/>
      <c r="O27" s="26"/>
      <c r="P27" s="25"/>
    </row>
    <row r="28" spans="1:16" s="61" customFormat="1" ht="12">
      <c r="A28" s="66">
        <f t="shared" si="1"/>
        <v>12</v>
      </c>
      <c r="B28" s="22" t="s">
        <v>10</v>
      </c>
      <c r="C28" s="105" t="s">
        <v>332</v>
      </c>
      <c r="D28" s="90" t="s">
        <v>1</v>
      </c>
      <c r="E28" s="32">
        <v>0.005</v>
      </c>
      <c r="F28" s="23"/>
      <c r="G28" s="64"/>
      <c r="H28" s="29"/>
      <c r="I28" s="23"/>
      <c r="J28" s="23"/>
      <c r="K28" s="25"/>
      <c r="L28" s="29"/>
      <c r="M28" s="26"/>
      <c r="N28" s="26"/>
      <c r="O28" s="26"/>
      <c r="P28" s="25"/>
    </row>
    <row r="29" spans="1:16" s="61" customFormat="1" ht="24">
      <c r="A29" s="66">
        <f t="shared" si="1"/>
        <v>13</v>
      </c>
      <c r="B29" s="22" t="s">
        <v>10</v>
      </c>
      <c r="C29" s="89" t="s">
        <v>1224</v>
      </c>
      <c r="D29" s="90" t="s">
        <v>0</v>
      </c>
      <c r="E29" s="32">
        <v>0.5</v>
      </c>
      <c r="F29" s="23"/>
      <c r="G29" s="64"/>
      <c r="H29" s="29"/>
      <c r="I29" s="23"/>
      <c r="J29" s="23"/>
      <c r="K29" s="25"/>
      <c r="L29" s="29"/>
      <c r="M29" s="26"/>
      <c r="N29" s="26"/>
      <c r="O29" s="26"/>
      <c r="P29" s="25"/>
    </row>
    <row r="30" spans="1:16" s="61" customFormat="1" ht="12">
      <c r="A30" s="66"/>
      <c r="B30" s="22"/>
      <c r="C30" s="92"/>
      <c r="D30" s="90"/>
      <c r="E30" s="32"/>
      <c r="F30" s="23"/>
      <c r="G30" s="64"/>
      <c r="H30" s="29"/>
      <c r="I30" s="36"/>
      <c r="J30" s="36"/>
      <c r="K30" s="25"/>
      <c r="L30" s="29"/>
      <c r="M30" s="26"/>
      <c r="N30" s="26"/>
      <c r="O30" s="26"/>
      <c r="P30" s="25"/>
    </row>
    <row r="31" spans="1:16" s="61" customFormat="1" ht="12">
      <c r="A31" s="66"/>
      <c r="B31" s="22"/>
      <c r="C31" s="185" t="s">
        <v>1163</v>
      </c>
      <c r="D31" s="90"/>
      <c r="E31" s="32"/>
      <c r="F31" s="23"/>
      <c r="G31" s="64"/>
      <c r="H31" s="29"/>
      <c r="I31" s="36"/>
      <c r="J31" s="36"/>
      <c r="K31" s="25"/>
      <c r="L31" s="29"/>
      <c r="M31" s="26"/>
      <c r="N31" s="26"/>
      <c r="O31" s="26"/>
      <c r="P31" s="25"/>
    </row>
    <row r="32" spans="1:16" s="61" customFormat="1" ht="24">
      <c r="A32" s="66">
        <f>A29+1</f>
        <v>14</v>
      </c>
      <c r="B32" s="22" t="s">
        <v>10</v>
      </c>
      <c r="C32" s="89" t="s">
        <v>1164</v>
      </c>
      <c r="D32" s="90" t="s">
        <v>35</v>
      </c>
      <c r="E32" s="32">
        <v>10</v>
      </c>
      <c r="F32" s="23"/>
      <c r="G32" s="64"/>
      <c r="H32" s="29"/>
      <c r="I32" s="23"/>
      <c r="J32" s="23"/>
      <c r="K32" s="25"/>
      <c r="L32" s="29"/>
      <c r="M32" s="26"/>
      <c r="N32" s="26"/>
      <c r="O32" s="26"/>
      <c r="P32" s="25"/>
    </row>
    <row r="33" spans="1:16" s="61" customFormat="1" ht="24">
      <c r="A33" s="66">
        <f>A32+1</f>
        <v>15</v>
      </c>
      <c r="B33" s="22" t="s">
        <v>10</v>
      </c>
      <c r="C33" s="89" t="s">
        <v>1165</v>
      </c>
      <c r="D33" s="90" t="s">
        <v>0</v>
      </c>
      <c r="E33" s="32">
        <v>3</v>
      </c>
      <c r="F33" s="23"/>
      <c r="G33" s="64"/>
      <c r="H33" s="29"/>
      <c r="I33" s="36"/>
      <c r="J33" s="23"/>
      <c r="K33" s="25"/>
      <c r="L33" s="29"/>
      <c r="M33" s="26"/>
      <c r="N33" s="26"/>
      <c r="O33" s="26"/>
      <c r="P33" s="25"/>
    </row>
    <row r="34" spans="1:16" s="61" customFormat="1" ht="24">
      <c r="A34" s="66">
        <f>A33+1</f>
        <v>16</v>
      </c>
      <c r="B34" s="22" t="s">
        <v>10</v>
      </c>
      <c r="C34" s="89" t="s">
        <v>1192</v>
      </c>
      <c r="D34" s="90" t="s">
        <v>35</v>
      </c>
      <c r="E34" s="32">
        <v>1</v>
      </c>
      <c r="F34" s="23"/>
      <c r="G34" s="64"/>
      <c r="H34" s="29"/>
      <c r="I34" s="23"/>
      <c r="J34" s="23"/>
      <c r="K34" s="25"/>
      <c r="L34" s="29"/>
      <c r="M34" s="26"/>
      <c r="N34" s="26"/>
      <c r="O34" s="26"/>
      <c r="P34" s="25"/>
    </row>
    <row r="35" spans="1:16" s="61" customFormat="1" ht="12">
      <c r="A35" s="66"/>
      <c r="B35" s="22"/>
      <c r="C35" s="110"/>
      <c r="D35" s="76"/>
      <c r="E35" s="32"/>
      <c r="F35" s="23"/>
      <c r="G35" s="64"/>
      <c r="H35" s="29"/>
      <c r="I35" s="36"/>
      <c r="J35" s="36"/>
      <c r="K35" s="25"/>
      <c r="L35" s="29"/>
      <c r="M35" s="26"/>
      <c r="N35" s="26"/>
      <c r="O35" s="26"/>
      <c r="P35" s="25"/>
    </row>
    <row r="36" spans="1:16" s="61" customFormat="1" ht="12">
      <c r="A36" s="66"/>
      <c r="B36" s="22"/>
      <c r="C36" s="109" t="s">
        <v>363</v>
      </c>
      <c r="D36" s="76"/>
      <c r="E36" s="32"/>
      <c r="F36" s="23"/>
      <c r="G36" s="64"/>
      <c r="H36" s="29"/>
      <c r="I36" s="36"/>
      <c r="J36" s="36"/>
      <c r="K36" s="25"/>
      <c r="L36" s="29"/>
      <c r="M36" s="26"/>
      <c r="N36" s="26"/>
      <c r="O36" s="26"/>
      <c r="P36" s="25"/>
    </row>
    <row r="37" spans="1:16" s="27" customFormat="1" ht="12">
      <c r="A37" s="66">
        <f>A34+1</f>
        <v>17</v>
      </c>
      <c r="B37" s="22" t="s">
        <v>10</v>
      </c>
      <c r="C37" s="104" t="s">
        <v>338</v>
      </c>
      <c r="D37" s="76" t="s">
        <v>1</v>
      </c>
      <c r="E37" s="32">
        <v>0.25</v>
      </c>
      <c r="F37" s="23"/>
      <c r="G37" s="64"/>
      <c r="H37" s="29"/>
      <c r="I37" s="25"/>
      <c r="J37" s="36"/>
      <c r="K37" s="25"/>
      <c r="L37" s="29"/>
      <c r="M37" s="26"/>
      <c r="N37" s="26"/>
      <c r="O37" s="26"/>
      <c r="P37" s="25"/>
    </row>
    <row r="38" spans="1:16" s="27" customFormat="1" ht="12">
      <c r="A38" s="66">
        <f aca="true" t="shared" si="2" ref="A38:A49">A37+1</f>
        <v>18</v>
      </c>
      <c r="B38" s="22" t="s">
        <v>10</v>
      </c>
      <c r="C38" s="104" t="s">
        <v>362</v>
      </c>
      <c r="D38" s="76" t="s">
        <v>35</v>
      </c>
      <c r="E38" s="32">
        <v>2</v>
      </c>
      <c r="F38" s="23"/>
      <c r="G38" s="64"/>
      <c r="H38" s="29"/>
      <c r="I38" s="25"/>
      <c r="J38" s="36"/>
      <c r="K38" s="25"/>
      <c r="L38" s="29"/>
      <c r="M38" s="26"/>
      <c r="N38" s="26"/>
      <c r="O38" s="26"/>
      <c r="P38" s="25"/>
    </row>
    <row r="39" spans="1:16" s="27" customFormat="1" ht="24">
      <c r="A39" s="66">
        <f t="shared" si="2"/>
        <v>19</v>
      </c>
      <c r="B39" s="22" t="s">
        <v>10</v>
      </c>
      <c r="C39" s="77" t="s">
        <v>337</v>
      </c>
      <c r="D39" s="76" t="s">
        <v>0</v>
      </c>
      <c r="E39" s="32">
        <v>2.9</v>
      </c>
      <c r="F39" s="23"/>
      <c r="G39" s="64"/>
      <c r="H39" s="29"/>
      <c r="I39" s="23"/>
      <c r="J39" s="36"/>
      <c r="K39" s="25"/>
      <c r="L39" s="29"/>
      <c r="M39" s="26"/>
      <c r="N39" s="26"/>
      <c r="O39" s="26"/>
      <c r="P39" s="25"/>
    </row>
    <row r="40" spans="1:16" s="27" customFormat="1" ht="24">
      <c r="A40" s="66">
        <f t="shared" si="2"/>
        <v>20</v>
      </c>
      <c r="B40" s="22" t="s">
        <v>10</v>
      </c>
      <c r="C40" s="77" t="s">
        <v>336</v>
      </c>
      <c r="D40" s="76" t="s">
        <v>35</v>
      </c>
      <c r="E40" s="32">
        <v>16</v>
      </c>
      <c r="F40" s="23"/>
      <c r="G40" s="64"/>
      <c r="H40" s="29"/>
      <c r="I40" s="25"/>
      <c r="J40" s="36"/>
      <c r="K40" s="25"/>
      <c r="L40" s="29"/>
      <c r="M40" s="26"/>
      <c r="N40" s="26"/>
      <c r="O40" s="26"/>
      <c r="P40" s="25"/>
    </row>
    <row r="41" spans="1:18" s="61" customFormat="1" ht="12">
      <c r="A41" s="66">
        <f t="shared" si="2"/>
        <v>21</v>
      </c>
      <c r="B41" s="22" t="s">
        <v>10</v>
      </c>
      <c r="C41" s="104" t="s">
        <v>335</v>
      </c>
      <c r="D41" s="76" t="s">
        <v>0</v>
      </c>
      <c r="E41" s="32">
        <v>9.4</v>
      </c>
      <c r="F41" s="23"/>
      <c r="G41" s="64"/>
      <c r="H41" s="29"/>
      <c r="I41" s="36"/>
      <c r="J41" s="36"/>
      <c r="K41" s="25"/>
      <c r="L41" s="29"/>
      <c r="M41" s="26"/>
      <c r="N41" s="26"/>
      <c r="O41" s="26"/>
      <c r="P41" s="25"/>
      <c r="R41" s="103"/>
    </row>
    <row r="42" spans="1:18" s="61" customFormat="1" ht="12">
      <c r="A42" s="66">
        <f t="shared" si="2"/>
        <v>22</v>
      </c>
      <c r="B42" s="22" t="s">
        <v>10</v>
      </c>
      <c r="C42" s="77" t="s">
        <v>361</v>
      </c>
      <c r="D42" s="76" t="s">
        <v>35</v>
      </c>
      <c r="E42" s="32">
        <v>4</v>
      </c>
      <c r="F42" s="23"/>
      <c r="G42" s="64"/>
      <c r="H42" s="29"/>
      <c r="I42" s="36"/>
      <c r="J42" s="36"/>
      <c r="K42" s="25"/>
      <c r="L42" s="29"/>
      <c r="M42" s="26"/>
      <c r="N42" s="26"/>
      <c r="O42" s="26"/>
      <c r="P42" s="25"/>
      <c r="R42" s="103"/>
    </row>
    <row r="43" spans="1:18" s="61" customFormat="1" ht="12">
      <c r="A43" s="66">
        <f t="shared" si="2"/>
        <v>23</v>
      </c>
      <c r="B43" s="22" t="s">
        <v>10</v>
      </c>
      <c r="C43" s="104" t="s">
        <v>360</v>
      </c>
      <c r="D43" s="76" t="s">
        <v>35</v>
      </c>
      <c r="E43" s="32">
        <v>7</v>
      </c>
      <c r="F43" s="23"/>
      <c r="G43" s="64"/>
      <c r="H43" s="29"/>
      <c r="I43" s="36"/>
      <c r="J43" s="36"/>
      <c r="K43" s="25"/>
      <c r="L43" s="29"/>
      <c r="M43" s="26"/>
      <c r="N43" s="26"/>
      <c r="O43" s="26"/>
      <c r="P43" s="25"/>
      <c r="R43" s="103"/>
    </row>
    <row r="44" spans="1:18" s="61" customFormat="1" ht="12">
      <c r="A44" s="66">
        <f t="shared" si="2"/>
        <v>24</v>
      </c>
      <c r="B44" s="22" t="s">
        <v>10</v>
      </c>
      <c r="C44" s="104" t="s">
        <v>334</v>
      </c>
      <c r="D44" s="76" t="s">
        <v>35</v>
      </c>
      <c r="E44" s="32">
        <v>28</v>
      </c>
      <c r="F44" s="23"/>
      <c r="G44" s="64"/>
      <c r="H44" s="29"/>
      <c r="I44" s="36"/>
      <c r="J44" s="36"/>
      <c r="K44" s="25"/>
      <c r="L44" s="29"/>
      <c r="M44" s="26"/>
      <c r="N44" s="26"/>
      <c r="O44" s="26"/>
      <c r="P44" s="25"/>
      <c r="R44" s="103"/>
    </row>
    <row r="45" spans="1:18" s="61" customFormat="1" ht="12">
      <c r="A45" s="66">
        <f t="shared" si="2"/>
        <v>25</v>
      </c>
      <c r="B45" s="22" t="s">
        <v>10</v>
      </c>
      <c r="C45" s="104" t="s">
        <v>333</v>
      </c>
      <c r="D45" s="76" t="s">
        <v>35</v>
      </c>
      <c r="E45" s="32">
        <v>14</v>
      </c>
      <c r="F45" s="23"/>
      <c r="G45" s="64"/>
      <c r="H45" s="29"/>
      <c r="I45" s="36"/>
      <c r="J45" s="36"/>
      <c r="K45" s="25"/>
      <c r="L45" s="29"/>
      <c r="M45" s="26"/>
      <c r="N45" s="26"/>
      <c r="O45" s="26"/>
      <c r="P45" s="25"/>
      <c r="R45" s="103"/>
    </row>
    <row r="46" spans="1:16" s="61" customFormat="1" ht="12">
      <c r="A46" s="66">
        <f t="shared" si="2"/>
        <v>26</v>
      </c>
      <c r="B46" s="22" t="s">
        <v>10</v>
      </c>
      <c r="C46" s="104" t="s">
        <v>332</v>
      </c>
      <c r="D46" s="76" t="s">
        <v>1</v>
      </c>
      <c r="E46" s="32">
        <v>0.3</v>
      </c>
      <c r="F46" s="23"/>
      <c r="G46" s="64"/>
      <c r="H46" s="29"/>
      <c r="I46" s="36"/>
      <c r="J46" s="36"/>
      <c r="K46" s="25"/>
      <c r="L46" s="29"/>
      <c r="M46" s="26"/>
      <c r="N46" s="26"/>
      <c r="O46" s="26"/>
      <c r="P46" s="25"/>
    </row>
    <row r="47" spans="1:16" s="61" customFormat="1" ht="12">
      <c r="A47" s="66">
        <f t="shared" si="2"/>
        <v>27</v>
      </c>
      <c r="B47" s="22" t="s">
        <v>10</v>
      </c>
      <c r="C47" s="89" t="s">
        <v>1223</v>
      </c>
      <c r="D47" s="90" t="s">
        <v>0</v>
      </c>
      <c r="E47" s="32">
        <v>1</v>
      </c>
      <c r="F47" s="23"/>
      <c r="G47" s="64"/>
      <c r="H47" s="29"/>
      <c r="I47" s="36"/>
      <c r="J47" s="36"/>
      <c r="K47" s="25"/>
      <c r="L47" s="29"/>
      <c r="M47" s="26"/>
      <c r="N47" s="26"/>
      <c r="O47" s="26"/>
      <c r="P47" s="25"/>
    </row>
    <row r="48" spans="1:16" s="27" customFormat="1" ht="24">
      <c r="A48" s="66">
        <f t="shared" si="2"/>
        <v>28</v>
      </c>
      <c r="B48" s="22" t="s">
        <v>10</v>
      </c>
      <c r="C48" s="89" t="s">
        <v>355</v>
      </c>
      <c r="D48" s="90" t="s">
        <v>0</v>
      </c>
      <c r="E48" s="32">
        <v>0.6</v>
      </c>
      <c r="F48" s="23"/>
      <c r="G48" s="64"/>
      <c r="H48" s="29"/>
      <c r="I48" s="25"/>
      <c r="J48" s="36"/>
      <c r="K48" s="25"/>
      <c r="L48" s="29"/>
      <c r="M48" s="26"/>
      <c r="N48" s="26"/>
      <c r="O48" s="26"/>
      <c r="P48" s="25"/>
    </row>
    <row r="49" spans="1:16" s="27" customFormat="1" ht="12">
      <c r="A49" s="66">
        <f t="shared" si="2"/>
        <v>29</v>
      </c>
      <c r="B49" s="22" t="s">
        <v>10</v>
      </c>
      <c r="C49" s="89" t="s">
        <v>1222</v>
      </c>
      <c r="D49" s="90" t="s">
        <v>35</v>
      </c>
      <c r="E49" s="32">
        <v>1</v>
      </c>
      <c r="F49" s="23"/>
      <c r="G49" s="64"/>
      <c r="H49" s="29"/>
      <c r="I49" s="25"/>
      <c r="J49" s="36"/>
      <c r="K49" s="25"/>
      <c r="L49" s="29"/>
      <c r="M49" s="26"/>
      <c r="N49" s="26"/>
      <c r="O49" s="26"/>
      <c r="P49" s="25"/>
    </row>
    <row r="50" spans="1:16" s="27" customFormat="1" ht="12">
      <c r="A50" s="66"/>
      <c r="B50" s="22"/>
      <c r="C50" s="104"/>
      <c r="D50" s="76"/>
      <c r="E50" s="32"/>
      <c r="F50" s="23"/>
      <c r="G50" s="64"/>
      <c r="H50" s="29"/>
      <c r="I50" s="25"/>
      <c r="J50" s="36"/>
      <c r="K50" s="25"/>
      <c r="L50" s="29"/>
      <c r="M50" s="26"/>
      <c r="N50" s="26"/>
      <c r="O50" s="26"/>
      <c r="P50" s="25"/>
    </row>
    <row r="51" spans="1:16" s="27" customFormat="1" ht="12">
      <c r="A51" s="66"/>
      <c r="B51" s="22"/>
      <c r="C51" s="109" t="s">
        <v>359</v>
      </c>
      <c r="D51" s="76"/>
      <c r="E51" s="32"/>
      <c r="F51" s="23"/>
      <c r="G51" s="64"/>
      <c r="H51" s="29"/>
      <c r="I51" s="23"/>
      <c r="J51" s="36"/>
      <c r="K51" s="25"/>
      <c r="L51" s="29"/>
      <c r="M51" s="26"/>
      <c r="N51" s="26"/>
      <c r="O51" s="26"/>
      <c r="P51" s="25"/>
    </row>
    <row r="52" spans="1:18" s="61" customFormat="1" ht="12">
      <c r="A52" s="66">
        <f>A49+1</f>
        <v>30</v>
      </c>
      <c r="B52" s="22" t="s">
        <v>10</v>
      </c>
      <c r="C52" s="105" t="s">
        <v>358</v>
      </c>
      <c r="D52" s="76" t="s">
        <v>1</v>
      </c>
      <c r="E52" s="32">
        <v>0.25</v>
      </c>
      <c r="F52" s="23"/>
      <c r="G52" s="64"/>
      <c r="H52" s="29"/>
      <c r="I52" s="36"/>
      <c r="J52" s="36"/>
      <c r="K52" s="25"/>
      <c r="L52" s="29"/>
      <c r="M52" s="26"/>
      <c r="N52" s="26"/>
      <c r="O52" s="26"/>
      <c r="P52" s="25"/>
      <c r="R52" s="103"/>
    </row>
    <row r="53" spans="1:18" s="61" customFormat="1" ht="12">
      <c r="A53" s="66">
        <f aca="true" t="shared" si="3" ref="A53:A63">A52+1</f>
        <v>31</v>
      </c>
      <c r="B53" s="22" t="s">
        <v>10</v>
      </c>
      <c r="C53" s="105" t="s">
        <v>357</v>
      </c>
      <c r="D53" s="76" t="s">
        <v>35</v>
      </c>
      <c r="E53" s="32">
        <v>2</v>
      </c>
      <c r="F53" s="23"/>
      <c r="G53" s="64"/>
      <c r="H53" s="29"/>
      <c r="I53" s="36"/>
      <c r="J53" s="36"/>
      <c r="K53" s="25"/>
      <c r="L53" s="29"/>
      <c r="M53" s="26"/>
      <c r="N53" s="26"/>
      <c r="O53" s="26"/>
      <c r="P53" s="25"/>
      <c r="R53" s="103"/>
    </row>
    <row r="54" spans="1:18" s="61" customFormat="1" ht="24">
      <c r="A54" s="66">
        <f t="shared" si="3"/>
        <v>32</v>
      </c>
      <c r="B54" s="22" t="s">
        <v>10</v>
      </c>
      <c r="C54" s="77" t="s">
        <v>352</v>
      </c>
      <c r="D54" s="76" t="s">
        <v>0</v>
      </c>
      <c r="E54" s="32">
        <v>1.2</v>
      </c>
      <c r="F54" s="23"/>
      <c r="G54" s="64"/>
      <c r="H54" s="29"/>
      <c r="I54" s="23"/>
      <c r="J54" s="36"/>
      <c r="K54" s="25"/>
      <c r="L54" s="29"/>
      <c r="M54" s="26"/>
      <c r="N54" s="26"/>
      <c r="O54" s="26"/>
      <c r="P54" s="25"/>
      <c r="R54" s="103"/>
    </row>
    <row r="55" spans="1:18" s="61" customFormat="1" ht="24">
      <c r="A55" s="66">
        <f t="shared" si="3"/>
        <v>33</v>
      </c>
      <c r="B55" s="22" t="s">
        <v>10</v>
      </c>
      <c r="C55" s="77" t="s">
        <v>336</v>
      </c>
      <c r="D55" s="76" t="s">
        <v>35</v>
      </c>
      <c r="E55" s="32">
        <v>16</v>
      </c>
      <c r="F55" s="23"/>
      <c r="G55" s="64"/>
      <c r="H55" s="29"/>
      <c r="I55" s="23"/>
      <c r="J55" s="36"/>
      <c r="K55" s="25"/>
      <c r="L55" s="29"/>
      <c r="M55" s="26"/>
      <c r="N55" s="26"/>
      <c r="O55" s="26"/>
      <c r="P55" s="25"/>
      <c r="R55" s="103"/>
    </row>
    <row r="56" spans="1:18" s="61" customFormat="1" ht="12">
      <c r="A56" s="66">
        <f t="shared" si="3"/>
        <v>34</v>
      </c>
      <c r="B56" s="22" t="s">
        <v>10</v>
      </c>
      <c r="C56" s="104" t="s">
        <v>351</v>
      </c>
      <c r="D56" s="76" t="s">
        <v>0</v>
      </c>
      <c r="E56" s="32">
        <v>1.2</v>
      </c>
      <c r="F56" s="23"/>
      <c r="G56" s="64"/>
      <c r="H56" s="29"/>
      <c r="I56" s="23"/>
      <c r="J56" s="36"/>
      <c r="K56" s="25"/>
      <c r="L56" s="29"/>
      <c r="M56" s="26"/>
      <c r="N56" s="26"/>
      <c r="O56" s="26"/>
      <c r="P56" s="25"/>
      <c r="R56" s="103"/>
    </row>
    <row r="57" spans="1:16" s="61" customFormat="1" ht="12">
      <c r="A57" s="66">
        <f t="shared" si="3"/>
        <v>35</v>
      </c>
      <c r="B57" s="22" t="s">
        <v>10</v>
      </c>
      <c r="C57" s="104" t="s">
        <v>356</v>
      </c>
      <c r="D57" s="76" t="s">
        <v>35</v>
      </c>
      <c r="E57" s="32">
        <v>6</v>
      </c>
      <c r="F57" s="23"/>
      <c r="G57" s="64"/>
      <c r="H57" s="29"/>
      <c r="I57" s="23"/>
      <c r="J57" s="36"/>
      <c r="K57" s="25"/>
      <c r="L57" s="29"/>
      <c r="M57" s="26"/>
      <c r="N57" s="26"/>
      <c r="O57" s="26"/>
      <c r="P57" s="25"/>
    </row>
    <row r="58" spans="1:16" s="61" customFormat="1" ht="24">
      <c r="A58" s="66">
        <f t="shared" si="3"/>
        <v>36</v>
      </c>
      <c r="B58" s="22" t="s">
        <v>10</v>
      </c>
      <c r="C58" s="77" t="s">
        <v>350</v>
      </c>
      <c r="D58" s="90" t="s">
        <v>35</v>
      </c>
      <c r="E58" s="32">
        <v>6</v>
      </c>
      <c r="F58" s="23"/>
      <c r="G58" s="64"/>
      <c r="H58" s="29"/>
      <c r="I58" s="23"/>
      <c r="J58" s="36"/>
      <c r="K58" s="25"/>
      <c r="L58" s="29"/>
      <c r="M58" s="26"/>
      <c r="N58" s="26"/>
      <c r="O58" s="26"/>
      <c r="P58" s="25"/>
    </row>
    <row r="59" spans="1:16" s="27" customFormat="1" ht="12">
      <c r="A59" s="66">
        <f t="shared" si="3"/>
        <v>37</v>
      </c>
      <c r="B59" s="22" t="s">
        <v>10</v>
      </c>
      <c r="C59" s="104" t="s">
        <v>334</v>
      </c>
      <c r="D59" s="76" t="s">
        <v>35</v>
      </c>
      <c r="E59" s="32">
        <v>12</v>
      </c>
      <c r="F59" s="23"/>
      <c r="G59" s="64"/>
      <c r="H59" s="29"/>
      <c r="I59" s="23"/>
      <c r="J59" s="36"/>
      <c r="K59" s="25"/>
      <c r="L59" s="29"/>
      <c r="M59" s="26"/>
      <c r="N59" s="26"/>
      <c r="O59" s="26"/>
      <c r="P59" s="25"/>
    </row>
    <row r="60" spans="1:16" s="27" customFormat="1" ht="12">
      <c r="A60" s="66">
        <f t="shared" si="3"/>
        <v>38</v>
      </c>
      <c r="B60" s="22" t="s">
        <v>10</v>
      </c>
      <c r="C60" s="104" t="s">
        <v>333</v>
      </c>
      <c r="D60" s="76" t="s">
        <v>35</v>
      </c>
      <c r="E60" s="32">
        <v>6</v>
      </c>
      <c r="F60" s="23"/>
      <c r="G60" s="64"/>
      <c r="H60" s="29"/>
      <c r="I60" s="23"/>
      <c r="J60" s="36"/>
      <c r="K60" s="25"/>
      <c r="L60" s="29"/>
      <c r="M60" s="26"/>
      <c r="N60" s="26"/>
      <c r="O60" s="26"/>
      <c r="P60" s="25"/>
    </row>
    <row r="61" spans="1:16" s="27" customFormat="1" ht="24">
      <c r="A61" s="66">
        <f t="shared" si="3"/>
        <v>39</v>
      </c>
      <c r="B61" s="22" t="s">
        <v>10</v>
      </c>
      <c r="C61" s="89" t="s">
        <v>332</v>
      </c>
      <c r="D61" s="90" t="s">
        <v>1</v>
      </c>
      <c r="E61" s="32">
        <v>0.01</v>
      </c>
      <c r="F61" s="23"/>
      <c r="G61" s="64"/>
      <c r="H61" s="29"/>
      <c r="I61" s="23"/>
      <c r="J61" s="36"/>
      <c r="K61" s="25"/>
      <c r="L61" s="29"/>
      <c r="M61" s="26"/>
      <c r="N61" s="26"/>
      <c r="O61" s="26"/>
      <c r="P61" s="25"/>
    </row>
    <row r="62" spans="1:16" s="27" customFormat="1" ht="24">
      <c r="A62" s="66">
        <f t="shared" si="3"/>
        <v>40</v>
      </c>
      <c r="B62" s="22" t="s">
        <v>10</v>
      </c>
      <c r="C62" s="89" t="s">
        <v>355</v>
      </c>
      <c r="D62" s="90" t="s">
        <v>0</v>
      </c>
      <c r="E62" s="32">
        <v>1.1</v>
      </c>
      <c r="F62" s="23"/>
      <c r="G62" s="64"/>
      <c r="H62" s="29"/>
      <c r="I62" s="23"/>
      <c r="J62" s="36"/>
      <c r="K62" s="25"/>
      <c r="L62" s="29"/>
      <c r="M62" s="26"/>
      <c r="N62" s="26"/>
      <c r="O62" s="26"/>
      <c r="P62" s="25"/>
    </row>
    <row r="63" spans="1:16" s="27" customFormat="1" ht="24">
      <c r="A63" s="66">
        <f t="shared" si="3"/>
        <v>41</v>
      </c>
      <c r="B63" s="22" t="s">
        <v>10</v>
      </c>
      <c r="C63" s="89" t="s">
        <v>1221</v>
      </c>
      <c r="D63" s="90" t="s">
        <v>35</v>
      </c>
      <c r="E63" s="32">
        <v>1</v>
      </c>
      <c r="F63" s="23"/>
      <c r="G63" s="64"/>
      <c r="H63" s="29"/>
      <c r="I63" s="23"/>
      <c r="J63" s="36"/>
      <c r="K63" s="25"/>
      <c r="L63" s="29"/>
      <c r="M63" s="26"/>
      <c r="N63" s="26"/>
      <c r="O63" s="26"/>
      <c r="P63" s="25"/>
    </row>
    <row r="64" spans="1:16" s="27" customFormat="1" ht="12">
      <c r="A64" s="66"/>
      <c r="B64" s="22"/>
      <c r="C64" s="89"/>
      <c r="D64" s="90"/>
      <c r="E64" s="32"/>
      <c r="F64" s="23"/>
      <c r="G64" s="64"/>
      <c r="H64" s="29"/>
      <c r="I64" s="23"/>
      <c r="J64" s="36"/>
      <c r="K64" s="25"/>
      <c r="L64" s="29"/>
      <c r="M64" s="26"/>
      <c r="N64" s="26"/>
      <c r="O64" s="26"/>
      <c r="P64" s="25"/>
    </row>
    <row r="65" spans="1:16" s="27" customFormat="1" ht="24">
      <c r="A65" s="66"/>
      <c r="B65" s="22"/>
      <c r="C65" s="157" t="s">
        <v>995</v>
      </c>
      <c r="D65" s="90"/>
      <c r="E65" s="32"/>
      <c r="F65" s="23"/>
      <c r="G65" s="64"/>
      <c r="H65" s="29"/>
      <c r="I65" s="23"/>
      <c r="J65" s="36"/>
      <c r="K65" s="25"/>
      <c r="L65" s="29"/>
      <c r="M65" s="26"/>
      <c r="N65" s="26"/>
      <c r="O65" s="26"/>
      <c r="P65" s="25"/>
    </row>
    <row r="66" spans="1:16" s="27" customFormat="1" ht="24">
      <c r="A66" s="66">
        <f>A63+1</f>
        <v>42</v>
      </c>
      <c r="B66" s="22" t="s">
        <v>10</v>
      </c>
      <c r="C66" s="89" t="s">
        <v>1231</v>
      </c>
      <c r="D66" s="90" t="s">
        <v>0</v>
      </c>
      <c r="E66" s="32">
        <v>123.2</v>
      </c>
      <c r="F66" s="23"/>
      <c r="G66" s="64"/>
      <c r="H66" s="29"/>
      <c r="I66" s="23"/>
      <c r="J66" s="36"/>
      <c r="K66" s="25"/>
      <c r="L66" s="29"/>
      <c r="M66" s="26"/>
      <c r="N66" s="26"/>
      <c r="O66" s="26"/>
      <c r="P66" s="25"/>
    </row>
    <row r="67" spans="1:16" s="27" customFormat="1" ht="12">
      <c r="A67" s="66">
        <f aca="true" t="shared" si="4" ref="A67:A78">A66+1</f>
        <v>43</v>
      </c>
      <c r="B67" s="22" t="s">
        <v>10</v>
      </c>
      <c r="C67" s="89" t="s">
        <v>996</v>
      </c>
      <c r="D67" s="90" t="s">
        <v>0</v>
      </c>
      <c r="E67" s="32">
        <v>120</v>
      </c>
      <c r="F67" s="23"/>
      <c r="G67" s="64"/>
      <c r="H67" s="29"/>
      <c r="I67" s="23"/>
      <c r="J67" s="36"/>
      <c r="K67" s="25"/>
      <c r="L67" s="29"/>
      <c r="M67" s="26"/>
      <c r="N67" s="26"/>
      <c r="O67" s="26"/>
      <c r="P67" s="25"/>
    </row>
    <row r="68" spans="1:16" s="27" customFormat="1" ht="24">
      <c r="A68" s="66">
        <f t="shared" si="4"/>
        <v>44</v>
      </c>
      <c r="B68" s="22" t="s">
        <v>10</v>
      </c>
      <c r="C68" s="89" t="s">
        <v>1230</v>
      </c>
      <c r="D68" s="90" t="s">
        <v>0</v>
      </c>
      <c r="E68" s="32">
        <v>120</v>
      </c>
      <c r="F68" s="23"/>
      <c r="G68" s="64"/>
      <c r="H68" s="29"/>
      <c r="I68" s="23"/>
      <c r="J68" s="36"/>
      <c r="K68" s="25"/>
      <c r="L68" s="29"/>
      <c r="M68" s="26"/>
      <c r="N68" s="26"/>
      <c r="O68" s="26"/>
      <c r="P68" s="25"/>
    </row>
    <row r="69" spans="1:16" s="27" customFormat="1" ht="24">
      <c r="A69" s="66">
        <f t="shared" si="4"/>
        <v>45</v>
      </c>
      <c r="B69" s="22" t="s">
        <v>10</v>
      </c>
      <c r="C69" s="89" t="s">
        <v>997</v>
      </c>
      <c r="D69" s="90" t="s">
        <v>0</v>
      </c>
      <c r="E69" s="32">
        <v>155</v>
      </c>
      <c r="F69" s="23"/>
      <c r="G69" s="64"/>
      <c r="H69" s="29"/>
      <c r="I69" s="23"/>
      <c r="J69" s="36"/>
      <c r="K69" s="25"/>
      <c r="L69" s="29"/>
      <c r="M69" s="26"/>
      <c r="N69" s="26"/>
      <c r="O69" s="26"/>
      <c r="P69" s="25"/>
    </row>
    <row r="70" spans="1:16" s="27" customFormat="1" ht="24">
      <c r="A70" s="66">
        <f t="shared" si="4"/>
        <v>46</v>
      </c>
      <c r="B70" s="22" t="s">
        <v>10</v>
      </c>
      <c r="C70" s="89" t="s">
        <v>998</v>
      </c>
      <c r="D70" s="90" t="s">
        <v>0</v>
      </c>
      <c r="E70" s="32">
        <v>120</v>
      </c>
      <c r="F70" s="23"/>
      <c r="G70" s="64"/>
      <c r="H70" s="29"/>
      <c r="I70" s="23"/>
      <c r="J70" s="36"/>
      <c r="K70" s="25"/>
      <c r="L70" s="29"/>
      <c r="M70" s="26"/>
      <c r="N70" s="26"/>
      <c r="O70" s="26"/>
      <c r="P70" s="25"/>
    </row>
    <row r="71" spans="1:16" s="27" customFormat="1" ht="12">
      <c r="A71" s="66">
        <f t="shared" si="4"/>
        <v>47</v>
      </c>
      <c r="B71" s="22" t="s">
        <v>10</v>
      </c>
      <c r="C71" s="89" t="s">
        <v>999</v>
      </c>
      <c r="D71" s="90" t="s">
        <v>0</v>
      </c>
      <c r="E71" s="32">
        <v>120</v>
      </c>
      <c r="F71" s="23"/>
      <c r="G71" s="64"/>
      <c r="H71" s="29"/>
      <c r="I71" s="23"/>
      <c r="J71" s="36"/>
      <c r="K71" s="25"/>
      <c r="L71" s="29"/>
      <c r="M71" s="26"/>
      <c r="N71" s="26"/>
      <c r="O71" s="26"/>
      <c r="P71" s="25"/>
    </row>
    <row r="72" spans="1:16" s="27" customFormat="1" ht="12">
      <c r="A72" s="66">
        <f t="shared" si="4"/>
        <v>48</v>
      </c>
      <c r="B72" s="22" t="s">
        <v>10</v>
      </c>
      <c r="C72" s="89" t="s">
        <v>1000</v>
      </c>
      <c r="D72" s="90" t="s">
        <v>2</v>
      </c>
      <c r="E72" s="32">
        <v>217</v>
      </c>
      <c r="F72" s="23"/>
      <c r="G72" s="64"/>
      <c r="H72" s="29"/>
      <c r="I72" s="23"/>
      <c r="J72" s="36"/>
      <c r="K72" s="25"/>
      <c r="L72" s="29"/>
      <c r="M72" s="26"/>
      <c r="N72" s="26"/>
      <c r="O72" s="26"/>
      <c r="P72" s="25"/>
    </row>
    <row r="73" spans="1:16" s="27" customFormat="1" ht="24">
      <c r="A73" s="66">
        <f t="shared" si="4"/>
        <v>49</v>
      </c>
      <c r="B73" s="22" t="s">
        <v>10</v>
      </c>
      <c r="C73" s="89" t="s">
        <v>1001</v>
      </c>
      <c r="D73" s="90" t="s">
        <v>0</v>
      </c>
      <c r="E73" s="32">
        <v>120</v>
      </c>
      <c r="F73" s="23"/>
      <c r="G73" s="64"/>
      <c r="H73" s="29"/>
      <c r="I73" s="23"/>
      <c r="J73" s="36"/>
      <c r="K73" s="25"/>
      <c r="L73" s="29"/>
      <c r="M73" s="26"/>
      <c r="N73" s="26"/>
      <c r="O73" s="26"/>
      <c r="P73" s="25"/>
    </row>
    <row r="74" spans="1:16" s="27" customFormat="1" ht="24">
      <c r="A74" s="66">
        <f t="shared" si="4"/>
        <v>50</v>
      </c>
      <c r="B74" s="22" t="s">
        <v>10</v>
      </c>
      <c r="C74" s="89" t="s">
        <v>1002</v>
      </c>
      <c r="D74" s="90" t="s">
        <v>0</v>
      </c>
      <c r="E74" s="32">
        <v>129</v>
      </c>
      <c r="F74" s="23"/>
      <c r="G74" s="64"/>
      <c r="H74" s="29"/>
      <c r="I74" s="23"/>
      <c r="J74" s="36"/>
      <c r="K74" s="25"/>
      <c r="L74" s="29"/>
      <c r="M74" s="26"/>
      <c r="N74" s="26"/>
      <c r="O74" s="26"/>
      <c r="P74" s="25"/>
    </row>
    <row r="75" spans="1:16" s="27" customFormat="1" ht="24">
      <c r="A75" s="66">
        <f t="shared" si="4"/>
        <v>51</v>
      </c>
      <c r="B75" s="22" t="s">
        <v>10</v>
      </c>
      <c r="C75" s="89" t="s">
        <v>1003</v>
      </c>
      <c r="D75" s="90" t="s">
        <v>35</v>
      </c>
      <c r="E75" s="32">
        <v>3</v>
      </c>
      <c r="F75" s="23"/>
      <c r="G75" s="64"/>
      <c r="H75" s="29"/>
      <c r="I75" s="23"/>
      <c r="J75" s="36"/>
      <c r="K75" s="25"/>
      <c r="L75" s="29"/>
      <c r="M75" s="26"/>
      <c r="N75" s="26"/>
      <c r="O75" s="26"/>
      <c r="P75" s="25"/>
    </row>
    <row r="76" spans="1:16" s="27" customFormat="1" ht="24">
      <c r="A76" s="66">
        <f t="shared" si="4"/>
        <v>52</v>
      </c>
      <c r="B76" s="22" t="s">
        <v>10</v>
      </c>
      <c r="C76" s="89" t="s">
        <v>1004</v>
      </c>
      <c r="D76" s="90" t="s">
        <v>35</v>
      </c>
      <c r="E76" s="32">
        <v>4</v>
      </c>
      <c r="F76" s="23"/>
      <c r="G76" s="64"/>
      <c r="H76" s="29"/>
      <c r="I76" s="23"/>
      <c r="J76" s="36"/>
      <c r="K76" s="25"/>
      <c r="L76" s="29"/>
      <c r="M76" s="26"/>
      <c r="N76" s="26"/>
      <c r="O76" s="26"/>
      <c r="P76" s="25"/>
    </row>
    <row r="77" spans="1:16" s="27" customFormat="1" ht="12">
      <c r="A77" s="66">
        <f t="shared" si="4"/>
        <v>53</v>
      </c>
      <c r="B77" s="22" t="s">
        <v>10</v>
      </c>
      <c r="C77" s="89" t="s">
        <v>1005</v>
      </c>
      <c r="D77" s="90" t="s">
        <v>2</v>
      </c>
      <c r="E77" s="32">
        <v>217</v>
      </c>
      <c r="F77" s="23"/>
      <c r="G77" s="64"/>
      <c r="H77" s="29"/>
      <c r="I77" s="23"/>
      <c r="J77" s="36"/>
      <c r="K77" s="25"/>
      <c r="L77" s="29"/>
      <c r="M77" s="26"/>
      <c r="N77" s="26"/>
      <c r="O77" s="26"/>
      <c r="P77" s="25"/>
    </row>
    <row r="78" spans="1:16" s="27" customFormat="1" ht="12">
      <c r="A78" s="66">
        <f t="shared" si="4"/>
        <v>54</v>
      </c>
      <c r="B78" s="22" t="s">
        <v>10</v>
      </c>
      <c r="C78" s="89" t="s">
        <v>1006</v>
      </c>
      <c r="D78" s="90" t="s">
        <v>2</v>
      </c>
      <c r="E78" s="32">
        <v>385</v>
      </c>
      <c r="F78" s="23"/>
      <c r="G78" s="64"/>
      <c r="H78" s="29"/>
      <c r="I78" s="23"/>
      <c r="J78" s="36"/>
      <c r="K78" s="25"/>
      <c r="L78" s="29"/>
      <c r="M78" s="26"/>
      <c r="N78" s="26"/>
      <c r="O78" s="26"/>
      <c r="P78" s="25"/>
    </row>
    <row r="79" spans="1:16" s="27" customFormat="1" ht="12">
      <c r="A79" s="66"/>
      <c r="B79" s="22"/>
      <c r="C79" s="77"/>
      <c r="D79" s="76"/>
      <c r="E79" s="32"/>
      <c r="F79" s="23"/>
      <c r="G79" s="64"/>
      <c r="H79" s="29"/>
      <c r="I79" s="23"/>
      <c r="J79" s="36"/>
      <c r="K79" s="25"/>
      <c r="L79" s="29"/>
      <c r="M79" s="26"/>
      <c r="N79" s="26"/>
      <c r="O79" s="26"/>
      <c r="P79" s="25"/>
    </row>
    <row r="80" spans="1:16" s="61" customFormat="1" ht="12">
      <c r="A80" s="66"/>
      <c r="B80" s="66"/>
      <c r="C80" s="111" t="s">
        <v>403</v>
      </c>
      <c r="D80" s="64"/>
      <c r="E80" s="23"/>
      <c r="F80" s="36"/>
      <c r="G80" s="36"/>
      <c r="H80" s="29"/>
      <c r="I80" s="63"/>
      <c r="J80" s="36"/>
      <c r="K80" s="25"/>
      <c r="L80" s="29"/>
      <c r="M80" s="26"/>
      <c r="N80" s="26"/>
      <c r="O80" s="26"/>
      <c r="P80" s="25"/>
    </row>
    <row r="81" spans="1:16" ht="12.75">
      <c r="A81" s="66"/>
      <c r="B81" s="22"/>
      <c r="C81" s="111" t="s">
        <v>347</v>
      </c>
      <c r="D81" s="76"/>
      <c r="E81" s="32"/>
      <c r="F81" s="23"/>
      <c r="G81" s="64"/>
      <c r="H81" s="29"/>
      <c r="I81" s="36"/>
      <c r="J81" s="36"/>
      <c r="K81" s="25"/>
      <c r="L81" s="29"/>
      <c r="M81" s="26"/>
      <c r="N81" s="26"/>
      <c r="O81" s="26"/>
      <c r="P81" s="25"/>
    </row>
    <row r="82" spans="1:16" ht="24">
      <c r="A82" s="66">
        <f>A78+1</f>
        <v>55</v>
      </c>
      <c r="B82" s="22" t="s">
        <v>10</v>
      </c>
      <c r="C82" s="77" t="s">
        <v>354</v>
      </c>
      <c r="D82" s="76" t="s">
        <v>0</v>
      </c>
      <c r="E82" s="32">
        <f>18</f>
        <v>18</v>
      </c>
      <c r="F82" s="23"/>
      <c r="G82" s="64"/>
      <c r="H82" s="29"/>
      <c r="I82" s="36"/>
      <c r="J82" s="36"/>
      <c r="K82" s="25"/>
      <c r="L82" s="29"/>
      <c r="M82" s="26"/>
      <c r="N82" s="26"/>
      <c r="O82" s="26"/>
      <c r="P82" s="25"/>
    </row>
    <row r="83" spans="1:16" ht="24">
      <c r="A83" s="66">
        <f aca="true" t="shared" si="5" ref="A83:A88">A82+1</f>
        <v>56</v>
      </c>
      <c r="B83" s="22" t="s">
        <v>10</v>
      </c>
      <c r="C83" s="77" t="s">
        <v>400</v>
      </c>
      <c r="D83" s="76" t="s">
        <v>0</v>
      </c>
      <c r="E83" s="32">
        <f>119.4</f>
        <v>119.4</v>
      </c>
      <c r="F83" s="23"/>
      <c r="G83" s="64"/>
      <c r="H83" s="29"/>
      <c r="I83" s="25"/>
      <c r="J83" s="36"/>
      <c r="K83" s="25"/>
      <c r="L83" s="29"/>
      <c r="M83" s="26"/>
      <c r="N83" s="26"/>
      <c r="O83" s="26"/>
      <c r="P83" s="25"/>
    </row>
    <row r="84" spans="1:16" ht="24">
      <c r="A84" s="66">
        <f t="shared" si="5"/>
        <v>57</v>
      </c>
      <c r="B84" s="22" t="s">
        <v>10</v>
      </c>
      <c r="C84" s="77" t="s">
        <v>399</v>
      </c>
      <c r="D84" s="76" t="s">
        <v>0</v>
      </c>
      <c r="E84" s="32">
        <v>10.4</v>
      </c>
      <c r="F84" s="23"/>
      <c r="G84" s="64"/>
      <c r="H84" s="29"/>
      <c r="I84" s="25"/>
      <c r="J84" s="36"/>
      <c r="K84" s="25"/>
      <c r="L84" s="29"/>
      <c r="M84" s="26"/>
      <c r="N84" s="26"/>
      <c r="O84" s="26"/>
      <c r="P84" s="25"/>
    </row>
    <row r="85" spans="1:16" ht="24">
      <c r="A85" s="66">
        <f t="shared" si="5"/>
        <v>58</v>
      </c>
      <c r="B85" s="22" t="s">
        <v>10</v>
      </c>
      <c r="C85" s="77" t="s">
        <v>398</v>
      </c>
      <c r="D85" s="76" t="s">
        <v>0</v>
      </c>
      <c r="E85" s="32">
        <v>53.6</v>
      </c>
      <c r="F85" s="23"/>
      <c r="G85" s="64"/>
      <c r="H85" s="29"/>
      <c r="I85" s="25"/>
      <c r="J85" s="36"/>
      <c r="K85" s="25"/>
      <c r="L85" s="29"/>
      <c r="M85" s="26"/>
      <c r="N85" s="26"/>
      <c r="O85" s="26"/>
      <c r="P85" s="25"/>
    </row>
    <row r="86" spans="1:16" ht="24">
      <c r="A86" s="66">
        <f t="shared" si="5"/>
        <v>59</v>
      </c>
      <c r="B86" s="22" t="s">
        <v>10</v>
      </c>
      <c r="C86" s="77" t="s">
        <v>353</v>
      </c>
      <c r="D86" s="76" t="s">
        <v>0</v>
      </c>
      <c r="E86" s="32">
        <v>62.6</v>
      </c>
      <c r="F86" s="23"/>
      <c r="G86" s="64"/>
      <c r="H86" s="29"/>
      <c r="I86" s="25"/>
      <c r="J86" s="36"/>
      <c r="K86" s="25"/>
      <c r="L86" s="29"/>
      <c r="M86" s="26"/>
      <c r="N86" s="26"/>
      <c r="O86" s="26"/>
      <c r="P86" s="25"/>
    </row>
    <row r="87" spans="1:16" ht="72">
      <c r="A87" s="66">
        <f t="shared" si="5"/>
        <v>60</v>
      </c>
      <c r="B87" s="22" t="s">
        <v>10</v>
      </c>
      <c r="C87" s="77" t="s">
        <v>346</v>
      </c>
      <c r="D87" s="76" t="s">
        <v>0</v>
      </c>
      <c r="E87" s="32">
        <v>10.7</v>
      </c>
      <c r="F87" s="23"/>
      <c r="G87" s="64"/>
      <c r="H87" s="29"/>
      <c r="I87" s="25"/>
      <c r="J87" s="36"/>
      <c r="K87" s="25"/>
      <c r="L87" s="29"/>
      <c r="M87" s="26"/>
      <c r="N87" s="26"/>
      <c r="O87" s="26"/>
      <c r="P87" s="25"/>
    </row>
    <row r="88" spans="1:16" ht="24">
      <c r="A88" s="66">
        <f t="shared" si="5"/>
        <v>61</v>
      </c>
      <c r="B88" s="22" t="s">
        <v>10</v>
      </c>
      <c r="C88" s="77" t="s">
        <v>397</v>
      </c>
      <c r="D88" s="76" t="s">
        <v>396</v>
      </c>
      <c r="E88" s="32">
        <v>223.8</v>
      </c>
      <c r="F88" s="23"/>
      <c r="G88" s="64"/>
      <c r="H88" s="29"/>
      <c r="I88" s="36"/>
      <c r="J88" s="36"/>
      <c r="K88" s="25"/>
      <c r="L88" s="29"/>
      <c r="M88" s="26"/>
      <c r="N88" s="26"/>
      <c r="O88" s="26"/>
      <c r="P88" s="25"/>
    </row>
    <row r="89" spans="1:16" ht="12.75">
      <c r="A89" s="66"/>
      <c r="B89" s="22"/>
      <c r="C89" s="104"/>
      <c r="D89" s="76"/>
      <c r="E89" s="32"/>
      <c r="F89" s="23"/>
      <c r="G89" s="64"/>
      <c r="H89" s="29"/>
      <c r="I89" s="36"/>
      <c r="J89" s="36"/>
      <c r="K89" s="25"/>
      <c r="L89" s="29"/>
      <c r="M89" s="26"/>
      <c r="N89" s="26"/>
      <c r="O89" s="26"/>
      <c r="P89" s="25"/>
    </row>
    <row r="90" spans="1:16" ht="12.75">
      <c r="A90" s="66"/>
      <c r="B90" s="22"/>
      <c r="C90" s="111" t="s">
        <v>345</v>
      </c>
      <c r="D90" s="76"/>
      <c r="E90" s="32"/>
      <c r="F90" s="23"/>
      <c r="G90" s="64"/>
      <c r="H90" s="29"/>
      <c r="I90" s="36"/>
      <c r="J90" s="36"/>
      <c r="K90" s="25"/>
      <c r="L90" s="29"/>
      <c r="M90" s="26"/>
      <c r="N90" s="26"/>
      <c r="O90" s="26"/>
      <c r="P90" s="25"/>
    </row>
    <row r="91" spans="1:16" ht="36">
      <c r="A91" s="66">
        <f>A88+1</f>
        <v>62</v>
      </c>
      <c r="B91" s="22" t="s">
        <v>10</v>
      </c>
      <c r="C91" s="77" t="s">
        <v>344</v>
      </c>
      <c r="D91" s="76" t="s">
        <v>0</v>
      </c>
      <c r="E91" s="32">
        <v>1665.9</v>
      </c>
      <c r="F91" s="23"/>
      <c r="G91" s="64"/>
      <c r="H91" s="29"/>
      <c r="I91" s="36"/>
      <c r="J91" s="36"/>
      <c r="K91" s="25"/>
      <c r="L91" s="29"/>
      <c r="M91" s="26"/>
      <c r="N91" s="26"/>
      <c r="O91" s="26"/>
      <c r="P91" s="25"/>
    </row>
    <row r="92" spans="1:16" ht="12.75">
      <c r="A92" s="66">
        <f>A91+1</f>
        <v>63</v>
      </c>
      <c r="B92" s="22" t="s">
        <v>10</v>
      </c>
      <c r="C92" s="104" t="s">
        <v>395</v>
      </c>
      <c r="D92" s="76" t="s">
        <v>0</v>
      </c>
      <c r="E92" s="32">
        <v>441.8</v>
      </c>
      <c r="F92" s="23"/>
      <c r="G92" s="64"/>
      <c r="H92" s="29"/>
      <c r="I92" s="36"/>
      <c r="J92" s="36"/>
      <c r="K92" s="25"/>
      <c r="L92" s="29"/>
      <c r="M92" s="26"/>
      <c r="N92" s="26"/>
      <c r="O92" s="26"/>
      <c r="P92" s="25"/>
    </row>
    <row r="93" spans="1:16" ht="24">
      <c r="A93" s="66">
        <f>A92+1</f>
        <v>64</v>
      </c>
      <c r="B93" s="22" t="s">
        <v>10</v>
      </c>
      <c r="C93" s="89" t="s">
        <v>394</v>
      </c>
      <c r="D93" s="90" t="s">
        <v>0</v>
      </c>
      <c r="E93" s="32">
        <v>101.6</v>
      </c>
      <c r="F93" s="23"/>
      <c r="G93" s="64"/>
      <c r="H93" s="29"/>
      <c r="I93" s="36"/>
      <c r="J93" s="36"/>
      <c r="K93" s="25"/>
      <c r="L93" s="29"/>
      <c r="M93" s="26"/>
      <c r="N93" s="26"/>
      <c r="O93" s="26"/>
      <c r="P93" s="25"/>
    </row>
    <row r="94" spans="1:16" ht="12.75">
      <c r="A94" s="66">
        <f>A93+1</f>
        <v>65</v>
      </c>
      <c r="B94" s="22" t="s">
        <v>10</v>
      </c>
      <c r="C94" s="89" t="s">
        <v>1233</v>
      </c>
      <c r="D94" s="90" t="s">
        <v>0</v>
      </c>
      <c r="E94" s="32">
        <v>40.2</v>
      </c>
      <c r="F94" s="23"/>
      <c r="G94" s="64"/>
      <c r="H94" s="29"/>
      <c r="I94" s="36"/>
      <c r="J94" s="36"/>
      <c r="K94" s="25"/>
      <c r="L94" s="29"/>
      <c r="M94" s="26"/>
      <c r="N94" s="26"/>
      <c r="O94" s="26"/>
      <c r="P94" s="25"/>
    </row>
    <row r="95" spans="1:16" ht="12.75">
      <c r="A95" s="66">
        <f>A94+1</f>
        <v>66</v>
      </c>
      <c r="B95" s="22" t="s">
        <v>10</v>
      </c>
      <c r="C95" s="105" t="s">
        <v>343</v>
      </c>
      <c r="D95" s="90" t="s">
        <v>0</v>
      </c>
      <c r="E95" s="32">
        <v>63.8</v>
      </c>
      <c r="F95" s="23"/>
      <c r="G95" s="64"/>
      <c r="H95" s="29"/>
      <c r="I95" s="25"/>
      <c r="J95" s="36"/>
      <c r="K95" s="25"/>
      <c r="L95" s="29"/>
      <c r="M95" s="26"/>
      <c r="N95" s="26"/>
      <c r="O95" s="26"/>
      <c r="P95" s="25"/>
    </row>
    <row r="96" spans="1:16" ht="12.75">
      <c r="A96" s="66"/>
      <c r="B96" s="22"/>
      <c r="C96" s="104"/>
      <c r="D96" s="76"/>
      <c r="E96" s="32"/>
      <c r="F96" s="23"/>
      <c r="G96" s="64"/>
      <c r="H96" s="29"/>
      <c r="I96" s="25"/>
      <c r="J96" s="36"/>
      <c r="K96" s="25"/>
      <c r="L96" s="29"/>
      <c r="M96" s="26"/>
      <c r="N96" s="26"/>
      <c r="O96" s="26"/>
      <c r="P96" s="25"/>
    </row>
    <row r="97" spans="1:16" ht="12.75">
      <c r="A97" s="66"/>
      <c r="B97" s="22"/>
      <c r="C97" s="111" t="s">
        <v>342</v>
      </c>
      <c r="D97" s="76"/>
      <c r="E97" s="32"/>
      <c r="F97" s="23"/>
      <c r="G97" s="64"/>
      <c r="H97" s="29"/>
      <c r="I97" s="25"/>
      <c r="J97" s="36"/>
      <c r="K97" s="25"/>
      <c r="L97" s="29"/>
      <c r="M97" s="26"/>
      <c r="N97" s="26"/>
      <c r="O97" s="26"/>
      <c r="P97" s="25"/>
    </row>
    <row r="98" spans="1:16" ht="48">
      <c r="A98" s="66">
        <f>A95+1</f>
        <v>67</v>
      </c>
      <c r="B98" s="22" t="s">
        <v>10</v>
      </c>
      <c r="C98" s="77" t="s">
        <v>393</v>
      </c>
      <c r="D98" s="76" t="s">
        <v>0</v>
      </c>
      <c r="E98" s="32">
        <v>16.8</v>
      </c>
      <c r="F98" s="23"/>
      <c r="G98" s="64"/>
      <c r="H98" s="29"/>
      <c r="I98" s="25"/>
      <c r="J98" s="36"/>
      <c r="K98" s="25"/>
      <c r="L98" s="29"/>
      <c r="M98" s="26"/>
      <c r="N98" s="26"/>
      <c r="O98" s="26"/>
      <c r="P98" s="25"/>
    </row>
    <row r="99" spans="1:16" ht="24">
      <c r="A99" s="66">
        <f>A98+1</f>
        <v>68</v>
      </c>
      <c r="B99" s="22" t="s">
        <v>10</v>
      </c>
      <c r="C99" s="77" t="s">
        <v>392</v>
      </c>
      <c r="D99" s="76" t="s">
        <v>0</v>
      </c>
      <c r="E99" s="32">
        <v>91.3</v>
      </c>
      <c r="F99" s="23"/>
      <c r="G99" s="64"/>
      <c r="H99" s="29"/>
      <c r="I99" s="36"/>
      <c r="J99" s="36"/>
      <c r="K99" s="25"/>
      <c r="L99" s="29"/>
      <c r="M99" s="26"/>
      <c r="N99" s="26"/>
      <c r="O99" s="26"/>
      <c r="P99" s="25"/>
    </row>
    <row r="100" spans="1:16" ht="12.75">
      <c r="A100" s="66"/>
      <c r="B100" s="22"/>
      <c r="C100" s="77"/>
      <c r="D100" s="76"/>
      <c r="E100" s="32"/>
      <c r="F100" s="23"/>
      <c r="G100" s="64"/>
      <c r="H100" s="29"/>
      <c r="I100" s="23"/>
      <c r="J100" s="36"/>
      <c r="K100" s="25"/>
      <c r="L100" s="29"/>
      <c r="M100" s="26"/>
      <c r="N100" s="26"/>
      <c r="O100" s="26"/>
      <c r="P100" s="25"/>
    </row>
    <row r="101" spans="1:16" ht="24">
      <c r="A101" s="66"/>
      <c r="B101" s="22"/>
      <c r="C101" s="108" t="s">
        <v>391</v>
      </c>
      <c r="D101" s="76"/>
      <c r="E101" s="32"/>
      <c r="F101" s="23"/>
      <c r="G101" s="64"/>
      <c r="H101" s="29"/>
      <c r="I101" s="36"/>
      <c r="J101" s="36"/>
      <c r="K101" s="25"/>
      <c r="L101" s="29"/>
      <c r="M101" s="26"/>
      <c r="N101" s="26"/>
      <c r="O101" s="26"/>
      <c r="P101" s="25"/>
    </row>
    <row r="102" spans="1:16" ht="24">
      <c r="A102" s="66">
        <f>A99+1</f>
        <v>69</v>
      </c>
      <c r="B102" s="22" t="s">
        <v>10</v>
      </c>
      <c r="C102" s="77" t="s">
        <v>390</v>
      </c>
      <c r="D102" s="76" t="s">
        <v>385</v>
      </c>
      <c r="E102" s="32">
        <v>91.33</v>
      </c>
      <c r="F102" s="23"/>
      <c r="G102" s="64"/>
      <c r="H102" s="29"/>
      <c r="I102" s="36"/>
      <c r="J102" s="36"/>
      <c r="K102" s="25"/>
      <c r="L102" s="29"/>
      <c r="M102" s="26"/>
      <c r="N102" s="26"/>
      <c r="O102" s="26"/>
      <c r="P102" s="25"/>
    </row>
    <row r="103" spans="1:16" ht="24">
      <c r="A103" s="66">
        <f>A102+1</f>
        <v>70</v>
      </c>
      <c r="B103" s="22" t="s">
        <v>10</v>
      </c>
      <c r="C103" s="77" t="s">
        <v>389</v>
      </c>
      <c r="D103" s="76" t="s">
        <v>385</v>
      </c>
      <c r="E103" s="32">
        <v>91.33</v>
      </c>
      <c r="F103" s="23"/>
      <c r="G103" s="64"/>
      <c r="H103" s="29"/>
      <c r="I103" s="36"/>
      <c r="J103" s="36"/>
      <c r="K103" s="25"/>
      <c r="L103" s="29"/>
      <c r="M103" s="26"/>
      <c r="N103" s="26"/>
      <c r="O103" s="26"/>
      <c r="P103" s="25"/>
    </row>
    <row r="104" spans="1:16" ht="24">
      <c r="A104" s="66">
        <f>A103+1</f>
        <v>71</v>
      </c>
      <c r="B104" s="22" t="s">
        <v>10</v>
      </c>
      <c r="C104" s="77" t="s">
        <v>388</v>
      </c>
      <c r="D104" s="76" t="s">
        <v>385</v>
      </c>
      <c r="E104" s="32">
        <v>3.13</v>
      </c>
      <c r="F104" s="23"/>
      <c r="G104" s="64"/>
      <c r="H104" s="29"/>
      <c r="I104" s="36"/>
      <c r="J104" s="36"/>
      <c r="K104" s="25"/>
      <c r="L104" s="29"/>
      <c r="M104" s="26"/>
      <c r="N104" s="26"/>
      <c r="O104" s="26"/>
      <c r="P104" s="25"/>
    </row>
    <row r="105" spans="1:16" ht="24">
      <c r="A105" s="66">
        <f>A104+1</f>
        <v>72</v>
      </c>
      <c r="B105" s="22" t="s">
        <v>10</v>
      </c>
      <c r="C105" s="77" t="s">
        <v>387</v>
      </c>
      <c r="D105" s="76" t="s">
        <v>385</v>
      </c>
      <c r="E105" s="32">
        <v>94.12</v>
      </c>
      <c r="F105" s="23"/>
      <c r="G105" s="64"/>
      <c r="H105" s="29"/>
      <c r="I105" s="36"/>
      <c r="J105" s="36"/>
      <c r="K105" s="25"/>
      <c r="L105" s="29"/>
      <c r="M105" s="26"/>
      <c r="N105" s="26"/>
      <c r="O105" s="26"/>
      <c r="P105" s="25"/>
    </row>
    <row r="106" spans="1:16" ht="24">
      <c r="A106" s="66">
        <f>A105+1</f>
        <v>73</v>
      </c>
      <c r="B106" s="22" t="s">
        <v>10</v>
      </c>
      <c r="C106" s="77" t="s">
        <v>386</v>
      </c>
      <c r="D106" s="76" t="s">
        <v>385</v>
      </c>
      <c r="E106" s="32">
        <v>70.9</v>
      </c>
      <c r="F106" s="23"/>
      <c r="G106" s="64"/>
      <c r="H106" s="29"/>
      <c r="I106" s="36"/>
      <c r="J106" s="36"/>
      <c r="K106" s="25"/>
      <c r="L106" s="29"/>
      <c r="M106" s="26"/>
      <c r="N106" s="26"/>
      <c r="O106" s="26"/>
      <c r="P106" s="25"/>
    </row>
    <row r="107" spans="1:16" ht="12.75">
      <c r="A107" s="66"/>
      <c r="B107" s="66"/>
      <c r="C107" s="33"/>
      <c r="D107" s="64"/>
      <c r="E107" s="23"/>
      <c r="F107" s="36"/>
      <c r="G107" s="36"/>
      <c r="H107" s="29"/>
      <c r="I107" s="63"/>
      <c r="J107" s="36"/>
      <c r="K107" s="25"/>
      <c r="L107" s="29"/>
      <c r="M107" s="26"/>
      <c r="N107" s="26"/>
      <c r="O107" s="26"/>
      <c r="P107" s="25"/>
    </row>
    <row r="108" spans="1:16" ht="12.75">
      <c r="A108" s="202"/>
      <c r="B108" s="202"/>
      <c r="C108" s="93" t="s">
        <v>341</v>
      </c>
      <c r="D108" s="202"/>
      <c r="E108" s="202"/>
      <c r="F108" s="159"/>
      <c r="G108" s="159"/>
      <c r="H108" s="29"/>
      <c r="I108" s="159"/>
      <c r="J108" s="159"/>
      <c r="K108" s="25"/>
      <c r="L108" s="29"/>
      <c r="M108" s="26"/>
      <c r="N108" s="26"/>
      <c r="O108" s="26"/>
      <c r="P108" s="25"/>
    </row>
    <row r="109" spans="1:16" s="27" customFormat="1" ht="96">
      <c r="A109" s="66">
        <f>A106+1</f>
        <v>74</v>
      </c>
      <c r="B109" s="22" t="s">
        <v>10</v>
      </c>
      <c r="C109" s="89" t="s">
        <v>1033</v>
      </c>
      <c r="D109" s="90" t="s">
        <v>35</v>
      </c>
      <c r="E109" s="32">
        <v>1</v>
      </c>
      <c r="F109" s="23"/>
      <c r="G109" s="64"/>
      <c r="H109" s="29"/>
      <c r="I109" s="23"/>
      <c r="J109" s="36"/>
      <c r="K109" s="25"/>
      <c r="L109" s="29"/>
      <c r="M109" s="26"/>
      <c r="N109" s="26"/>
      <c r="O109" s="26"/>
      <c r="P109" s="25"/>
    </row>
    <row r="110" spans="1:16" s="27" customFormat="1" ht="96">
      <c r="A110" s="66">
        <f aca="true" t="shared" si="6" ref="A110:A116">A109+1</f>
        <v>75</v>
      </c>
      <c r="B110" s="22" t="s">
        <v>10</v>
      </c>
      <c r="C110" s="89" t="s">
        <v>1034</v>
      </c>
      <c r="D110" s="90" t="s">
        <v>35</v>
      </c>
      <c r="E110" s="32">
        <v>3</v>
      </c>
      <c r="F110" s="23"/>
      <c r="G110" s="64"/>
      <c r="H110" s="29"/>
      <c r="I110" s="23"/>
      <c r="J110" s="36"/>
      <c r="K110" s="25"/>
      <c r="L110" s="29"/>
      <c r="M110" s="26"/>
      <c r="N110" s="26"/>
      <c r="O110" s="26"/>
      <c r="P110" s="25"/>
    </row>
    <row r="111" spans="1:18" s="61" customFormat="1" ht="84">
      <c r="A111" s="66">
        <f t="shared" si="6"/>
        <v>76</v>
      </c>
      <c r="B111" s="22" t="s">
        <v>10</v>
      </c>
      <c r="C111" s="89" t="s">
        <v>1032</v>
      </c>
      <c r="D111" s="90" t="s">
        <v>35</v>
      </c>
      <c r="E111" s="32">
        <v>1</v>
      </c>
      <c r="F111" s="23"/>
      <c r="G111" s="64"/>
      <c r="H111" s="29"/>
      <c r="I111" s="23"/>
      <c r="J111" s="36"/>
      <c r="K111" s="25"/>
      <c r="L111" s="29"/>
      <c r="M111" s="26"/>
      <c r="N111" s="26"/>
      <c r="O111" s="26"/>
      <c r="P111" s="25"/>
      <c r="R111" s="103"/>
    </row>
    <row r="112" spans="1:18" s="61" customFormat="1" ht="144">
      <c r="A112" s="66">
        <f t="shared" si="6"/>
        <v>77</v>
      </c>
      <c r="B112" s="22" t="s">
        <v>10</v>
      </c>
      <c r="C112" s="89" t="s">
        <v>1035</v>
      </c>
      <c r="D112" s="90" t="s">
        <v>35</v>
      </c>
      <c r="E112" s="32">
        <v>1</v>
      </c>
      <c r="F112" s="23"/>
      <c r="G112" s="64"/>
      <c r="H112" s="29"/>
      <c r="I112" s="23"/>
      <c r="J112" s="36"/>
      <c r="K112" s="25"/>
      <c r="L112" s="29"/>
      <c r="M112" s="26"/>
      <c r="N112" s="26"/>
      <c r="O112" s="26"/>
      <c r="P112" s="25"/>
      <c r="R112" s="103"/>
    </row>
    <row r="113" spans="1:18" s="61" customFormat="1" ht="72">
      <c r="A113" s="66">
        <f t="shared" si="6"/>
        <v>78</v>
      </c>
      <c r="B113" s="22" t="s">
        <v>10</v>
      </c>
      <c r="C113" s="89" t="s">
        <v>1036</v>
      </c>
      <c r="D113" s="90" t="s">
        <v>35</v>
      </c>
      <c r="E113" s="32">
        <v>1</v>
      </c>
      <c r="F113" s="23"/>
      <c r="G113" s="64"/>
      <c r="H113" s="29"/>
      <c r="I113" s="23"/>
      <c r="J113" s="36"/>
      <c r="K113" s="25"/>
      <c r="L113" s="29"/>
      <c r="M113" s="26"/>
      <c r="N113" s="26"/>
      <c r="O113" s="26"/>
      <c r="P113" s="25"/>
      <c r="R113" s="103"/>
    </row>
    <row r="114" spans="1:18" s="61" customFormat="1" ht="120">
      <c r="A114" s="66">
        <f>A112+1</f>
        <v>78</v>
      </c>
      <c r="B114" s="22" t="s">
        <v>10</v>
      </c>
      <c r="C114" s="89" t="s">
        <v>1166</v>
      </c>
      <c r="D114" s="90" t="s">
        <v>35</v>
      </c>
      <c r="E114" s="32">
        <v>1</v>
      </c>
      <c r="F114" s="23"/>
      <c r="G114" s="64"/>
      <c r="H114" s="29"/>
      <c r="I114" s="23"/>
      <c r="J114" s="36"/>
      <c r="K114" s="25"/>
      <c r="L114" s="29"/>
      <c r="M114" s="26"/>
      <c r="N114" s="26"/>
      <c r="O114" s="26"/>
      <c r="P114" s="25"/>
      <c r="R114" s="103"/>
    </row>
    <row r="115" spans="1:18" s="61" customFormat="1" ht="120">
      <c r="A115" s="66">
        <f>A113+1</f>
        <v>79</v>
      </c>
      <c r="B115" s="22" t="s">
        <v>10</v>
      </c>
      <c r="C115" s="89" t="s">
        <v>1037</v>
      </c>
      <c r="D115" s="90" t="s">
        <v>35</v>
      </c>
      <c r="E115" s="32">
        <v>1</v>
      </c>
      <c r="F115" s="23"/>
      <c r="G115" s="64"/>
      <c r="H115" s="29"/>
      <c r="I115" s="23"/>
      <c r="J115" s="36"/>
      <c r="K115" s="25"/>
      <c r="L115" s="29"/>
      <c r="M115" s="26"/>
      <c r="N115" s="26"/>
      <c r="O115" s="26"/>
      <c r="P115" s="25"/>
      <c r="R115" s="103"/>
    </row>
    <row r="116" spans="1:18" s="61" customFormat="1" ht="48">
      <c r="A116" s="66">
        <f t="shared" si="6"/>
        <v>80</v>
      </c>
      <c r="B116" s="22" t="s">
        <v>10</v>
      </c>
      <c r="C116" s="89" t="s">
        <v>1228</v>
      </c>
      <c r="D116" s="90" t="s">
        <v>35</v>
      </c>
      <c r="E116" s="32">
        <v>18</v>
      </c>
      <c r="F116" s="23"/>
      <c r="G116" s="64"/>
      <c r="H116" s="29"/>
      <c r="I116" s="36"/>
      <c r="J116" s="36"/>
      <c r="K116" s="25"/>
      <c r="L116" s="29"/>
      <c r="M116" s="26"/>
      <c r="N116" s="26"/>
      <c r="O116" s="26"/>
      <c r="P116" s="25"/>
      <c r="R116" s="103"/>
    </row>
    <row r="117" spans="1:16" ht="12.75">
      <c r="A117" s="202"/>
      <c r="B117" s="159"/>
      <c r="C117" s="159"/>
      <c r="D117" s="159"/>
      <c r="E117" s="159"/>
      <c r="F117" s="159"/>
      <c r="G117" s="159"/>
      <c r="H117" s="29"/>
      <c r="I117" s="159"/>
      <c r="J117" s="159"/>
      <c r="K117" s="25"/>
      <c r="L117" s="29"/>
      <c r="M117" s="26"/>
      <c r="N117" s="26"/>
      <c r="O117" s="26"/>
      <c r="P117" s="25"/>
    </row>
    <row r="118" spans="1:16" ht="12.75">
      <c r="A118" s="66"/>
      <c r="B118" s="22"/>
      <c r="C118" s="108" t="s">
        <v>384</v>
      </c>
      <c r="D118" s="76"/>
      <c r="E118" s="32"/>
      <c r="F118" s="23"/>
      <c r="G118" s="64"/>
      <c r="H118" s="29"/>
      <c r="I118" s="23"/>
      <c r="J118" s="36"/>
      <c r="K118" s="25"/>
      <c r="L118" s="29"/>
      <c r="M118" s="26"/>
      <c r="N118" s="26"/>
      <c r="O118" s="26"/>
      <c r="P118" s="25"/>
    </row>
    <row r="119" spans="1:16" ht="12.75">
      <c r="A119" s="66">
        <f>A116+1</f>
        <v>81</v>
      </c>
      <c r="B119" s="22" t="s">
        <v>10</v>
      </c>
      <c r="C119" s="91" t="s">
        <v>383</v>
      </c>
      <c r="D119" s="32" t="s">
        <v>372</v>
      </c>
      <c r="E119" s="32">
        <v>1.5</v>
      </c>
      <c r="F119" s="23"/>
      <c r="G119" s="64"/>
      <c r="H119" s="29"/>
      <c r="I119" s="25"/>
      <c r="J119" s="36"/>
      <c r="K119" s="25"/>
      <c r="L119" s="29"/>
      <c r="M119" s="26"/>
      <c r="N119" s="26"/>
      <c r="O119" s="26"/>
      <c r="P119" s="25"/>
    </row>
    <row r="120" spans="1:16" ht="24">
      <c r="A120" s="66">
        <f aca="true" t="shared" si="7" ref="A120:A127">A119+1</f>
        <v>82</v>
      </c>
      <c r="B120" s="22" t="s">
        <v>10</v>
      </c>
      <c r="C120" s="91" t="s">
        <v>382</v>
      </c>
      <c r="D120" s="32" t="s">
        <v>2</v>
      </c>
      <c r="E120" s="32">
        <v>19</v>
      </c>
      <c r="F120" s="23"/>
      <c r="G120" s="64"/>
      <c r="H120" s="29"/>
      <c r="I120" s="36"/>
      <c r="J120" s="36"/>
      <c r="K120" s="25"/>
      <c r="L120" s="29"/>
      <c r="M120" s="26"/>
      <c r="N120" s="26"/>
      <c r="O120" s="26"/>
      <c r="P120" s="25"/>
    </row>
    <row r="121" spans="1:16" ht="36">
      <c r="A121" s="66">
        <f t="shared" si="7"/>
        <v>83</v>
      </c>
      <c r="B121" s="22" t="s">
        <v>10</v>
      </c>
      <c r="C121" s="91" t="s">
        <v>381</v>
      </c>
      <c r="D121" s="32" t="s">
        <v>2</v>
      </c>
      <c r="E121" s="32">
        <v>9</v>
      </c>
      <c r="F121" s="23"/>
      <c r="G121" s="64"/>
      <c r="H121" s="29"/>
      <c r="I121" s="36"/>
      <c r="J121" s="36"/>
      <c r="K121" s="25"/>
      <c r="L121" s="29"/>
      <c r="M121" s="26"/>
      <c r="N121" s="26"/>
      <c r="O121" s="26"/>
      <c r="P121" s="25"/>
    </row>
    <row r="122" spans="1:16" ht="12.75">
      <c r="A122" s="66">
        <f t="shared" si="7"/>
        <v>84</v>
      </c>
      <c r="B122" s="22" t="s">
        <v>10</v>
      </c>
      <c r="C122" s="91" t="s">
        <v>380</v>
      </c>
      <c r="D122" s="32" t="s">
        <v>3</v>
      </c>
      <c r="E122" s="32">
        <v>1</v>
      </c>
      <c r="F122" s="23"/>
      <c r="G122" s="64"/>
      <c r="H122" s="29"/>
      <c r="I122" s="36"/>
      <c r="J122" s="36"/>
      <c r="K122" s="25"/>
      <c r="L122" s="29"/>
      <c r="M122" s="26"/>
      <c r="N122" s="26"/>
      <c r="O122" s="26"/>
      <c r="P122" s="25"/>
    </row>
    <row r="123" spans="1:16" ht="12.75">
      <c r="A123" s="66">
        <f t="shared" si="7"/>
        <v>85</v>
      </c>
      <c r="B123" s="22" t="s">
        <v>10</v>
      </c>
      <c r="C123" s="91" t="s">
        <v>379</v>
      </c>
      <c r="D123" s="32" t="s">
        <v>87</v>
      </c>
      <c r="E123" s="32">
        <v>0.018</v>
      </c>
      <c r="F123" s="23"/>
      <c r="G123" s="64"/>
      <c r="H123" s="29"/>
      <c r="I123" s="36"/>
      <c r="J123" s="36"/>
      <c r="K123" s="25"/>
      <c r="L123" s="29"/>
      <c r="M123" s="26"/>
      <c r="N123" s="26"/>
      <c r="O123" s="26"/>
      <c r="P123" s="25"/>
    </row>
    <row r="124" spans="1:16" ht="12.75">
      <c r="A124" s="66">
        <f t="shared" si="7"/>
        <v>86</v>
      </c>
      <c r="B124" s="22" t="s">
        <v>10</v>
      </c>
      <c r="C124" s="91" t="s">
        <v>378</v>
      </c>
      <c r="D124" s="32" t="s">
        <v>372</v>
      </c>
      <c r="E124" s="32">
        <v>0.38</v>
      </c>
      <c r="F124" s="23"/>
      <c r="G124" s="64"/>
      <c r="H124" s="29"/>
      <c r="I124" s="36"/>
      <c r="J124" s="36"/>
      <c r="K124" s="25"/>
      <c r="L124" s="29"/>
      <c r="M124" s="26"/>
      <c r="N124" s="26"/>
      <c r="O124" s="26"/>
      <c r="P124" s="25"/>
    </row>
    <row r="125" spans="1:16" ht="12.75">
      <c r="A125" s="66">
        <f t="shared" si="7"/>
        <v>87</v>
      </c>
      <c r="B125" s="22" t="s">
        <v>10</v>
      </c>
      <c r="C125" s="91" t="s">
        <v>377</v>
      </c>
      <c r="D125" s="32" t="s">
        <v>372</v>
      </c>
      <c r="E125" s="32">
        <v>0.85</v>
      </c>
      <c r="F125" s="23"/>
      <c r="G125" s="64"/>
      <c r="H125" s="29"/>
      <c r="I125" s="36"/>
      <c r="J125" s="36"/>
      <c r="K125" s="25"/>
      <c r="L125" s="29"/>
      <c r="M125" s="26"/>
      <c r="N125" s="26"/>
      <c r="O125" s="26"/>
      <c r="P125" s="25"/>
    </row>
    <row r="126" spans="1:16" ht="24">
      <c r="A126" s="66">
        <f t="shared" si="7"/>
        <v>88</v>
      </c>
      <c r="B126" s="22" t="s">
        <v>10</v>
      </c>
      <c r="C126" s="91" t="s">
        <v>376</v>
      </c>
      <c r="D126" s="32" t="s">
        <v>2</v>
      </c>
      <c r="E126" s="32">
        <v>10</v>
      </c>
      <c r="F126" s="23"/>
      <c r="G126" s="64"/>
      <c r="H126" s="29"/>
      <c r="I126" s="36"/>
      <c r="J126" s="36"/>
      <c r="K126" s="25"/>
      <c r="L126" s="29"/>
      <c r="M126" s="26"/>
      <c r="N126" s="26"/>
      <c r="O126" s="26"/>
      <c r="P126" s="25"/>
    </row>
    <row r="127" spans="1:16" ht="36">
      <c r="A127" s="66">
        <f t="shared" si="7"/>
        <v>89</v>
      </c>
      <c r="B127" s="22" t="s">
        <v>10</v>
      </c>
      <c r="C127" s="91" t="s">
        <v>1229</v>
      </c>
      <c r="D127" s="32" t="s">
        <v>0</v>
      </c>
      <c r="E127" s="32">
        <v>13</v>
      </c>
      <c r="F127" s="23"/>
      <c r="G127" s="64"/>
      <c r="H127" s="29"/>
      <c r="I127" s="36"/>
      <c r="J127" s="36"/>
      <c r="K127" s="25"/>
      <c r="L127" s="29"/>
      <c r="M127" s="26"/>
      <c r="N127" s="26"/>
      <c r="O127" s="26"/>
      <c r="P127" s="25"/>
    </row>
    <row r="128" spans="1:16" ht="12.75">
      <c r="A128" s="66"/>
      <c r="B128" s="22"/>
      <c r="C128" s="77"/>
      <c r="D128" s="76"/>
      <c r="E128" s="32"/>
      <c r="F128" s="23"/>
      <c r="G128" s="64"/>
      <c r="H128" s="29"/>
      <c r="I128" s="25"/>
      <c r="J128" s="36"/>
      <c r="K128" s="25"/>
      <c r="L128" s="29"/>
      <c r="M128" s="26"/>
      <c r="N128" s="26"/>
      <c r="O128" s="26"/>
      <c r="P128" s="25"/>
    </row>
    <row r="129" spans="1:16" ht="12.75">
      <c r="A129" s="66"/>
      <c r="B129" s="22"/>
      <c r="C129" s="108" t="s">
        <v>375</v>
      </c>
      <c r="D129" s="76"/>
      <c r="E129" s="32"/>
      <c r="F129" s="23"/>
      <c r="G129" s="64"/>
      <c r="H129" s="29"/>
      <c r="I129" s="23"/>
      <c r="J129" s="36"/>
      <c r="K129" s="25"/>
      <c r="L129" s="29"/>
      <c r="M129" s="26"/>
      <c r="N129" s="26"/>
      <c r="O129" s="26"/>
      <c r="P129" s="25"/>
    </row>
    <row r="130" spans="1:16" ht="24">
      <c r="A130" s="66">
        <f>A127+1</f>
        <v>90</v>
      </c>
      <c r="B130" s="22" t="s">
        <v>10</v>
      </c>
      <c r="C130" s="77" t="s">
        <v>374</v>
      </c>
      <c r="D130" s="76" t="s">
        <v>35</v>
      </c>
      <c r="E130" s="32">
        <v>1</v>
      </c>
      <c r="F130" s="23"/>
      <c r="G130" s="64"/>
      <c r="H130" s="29"/>
      <c r="I130" s="36"/>
      <c r="J130" s="36"/>
      <c r="K130" s="25"/>
      <c r="L130" s="29"/>
      <c r="M130" s="26"/>
      <c r="N130" s="26"/>
      <c r="O130" s="26"/>
      <c r="P130" s="25"/>
    </row>
    <row r="131" spans="1:16" ht="12.75">
      <c r="A131" s="66">
        <f>A130+1</f>
        <v>91</v>
      </c>
      <c r="B131" s="22" t="s">
        <v>10</v>
      </c>
      <c r="C131" s="113" t="s">
        <v>373</v>
      </c>
      <c r="D131" s="90" t="s">
        <v>372</v>
      </c>
      <c r="E131" s="32">
        <v>0.15</v>
      </c>
      <c r="F131" s="23"/>
      <c r="G131" s="64"/>
      <c r="H131" s="29"/>
      <c r="I131" s="36"/>
      <c r="J131" s="36"/>
      <c r="K131" s="25"/>
      <c r="L131" s="29"/>
      <c r="M131" s="26"/>
      <c r="N131" s="26"/>
      <c r="O131" s="26"/>
      <c r="P131" s="25"/>
    </row>
    <row r="132" spans="1:16" ht="12.75">
      <c r="A132" s="90"/>
      <c r="B132" s="22"/>
      <c r="C132" s="113"/>
      <c r="D132" s="90"/>
      <c r="E132" s="32"/>
      <c r="F132" s="23"/>
      <c r="G132" s="64"/>
      <c r="H132" s="29"/>
      <c r="I132" s="36"/>
      <c r="J132" s="36"/>
      <c r="K132" s="25"/>
      <c r="L132" s="29"/>
      <c r="M132" s="26"/>
      <c r="N132" s="26"/>
      <c r="O132" s="26"/>
      <c r="P132" s="25"/>
    </row>
    <row r="133" spans="1:17" ht="36">
      <c r="A133" s="90"/>
      <c r="B133" s="22"/>
      <c r="C133" s="93" t="s">
        <v>1167</v>
      </c>
      <c r="D133" s="90"/>
      <c r="E133" s="32"/>
      <c r="F133" s="23"/>
      <c r="G133" s="64"/>
      <c r="H133" s="29"/>
      <c r="I133" s="36"/>
      <c r="J133" s="36"/>
      <c r="K133" s="25"/>
      <c r="L133" s="29"/>
      <c r="M133" s="26"/>
      <c r="N133" s="26"/>
      <c r="O133" s="26"/>
      <c r="P133" s="25"/>
      <c r="Q133" s="194"/>
    </row>
    <row r="134" spans="1:17" ht="24">
      <c r="A134" s="90">
        <f>A131+1</f>
        <v>92</v>
      </c>
      <c r="B134" s="22" t="s">
        <v>10</v>
      </c>
      <c r="C134" s="78" t="s">
        <v>1168</v>
      </c>
      <c r="D134" s="205" t="s">
        <v>2</v>
      </c>
      <c r="E134" s="205">
        <v>20</v>
      </c>
      <c r="F134" s="23"/>
      <c r="G134" s="64"/>
      <c r="H134" s="29"/>
      <c r="I134" s="36"/>
      <c r="J134" s="36"/>
      <c r="K134" s="25"/>
      <c r="L134" s="29"/>
      <c r="M134" s="26"/>
      <c r="N134" s="26"/>
      <c r="O134" s="26"/>
      <c r="P134" s="25"/>
      <c r="Q134" s="194"/>
    </row>
    <row r="135" spans="1:17" ht="24">
      <c r="A135" s="90">
        <f>A134+1</f>
        <v>93</v>
      </c>
      <c r="B135" s="22" t="s">
        <v>10</v>
      </c>
      <c r="C135" s="78" t="s">
        <v>1169</v>
      </c>
      <c r="D135" s="205" t="s">
        <v>35</v>
      </c>
      <c r="E135" s="205">
        <v>6</v>
      </c>
      <c r="F135" s="23"/>
      <c r="G135" s="64"/>
      <c r="H135" s="29"/>
      <c r="I135" s="36"/>
      <c r="J135" s="36"/>
      <c r="K135" s="25"/>
      <c r="L135" s="29"/>
      <c r="M135" s="26"/>
      <c r="N135" s="26"/>
      <c r="O135" s="26"/>
      <c r="P135" s="25"/>
      <c r="Q135" s="194"/>
    </row>
    <row r="136" spans="1:17" ht="24">
      <c r="A136" s="90">
        <f>A135+1</f>
        <v>94</v>
      </c>
      <c r="B136" s="22" t="s">
        <v>10</v>
      </c>
      <c r="C136" s="78" t="s">
        <v>1170</v>
      </c>
      <c r="D136" s="205" t="s">
        <v>2</v>
      </c>
      <c r="E136" s="205">
        <f>E134*2</f>
        <v>40</v>
      </c>
      <c r="F136" s="23"/>
      <c r="G136" s="64"/>
      <c r="H136" s="29"/>
      <c r="I136" s="36"/>
      <c r="J136" s="36"/>
      <c r="K136" s="25"/>
      <c r="L136" s="29"/>
      <c r="M136" s="26"/>
      <c r="N136" s="26"/>
      <c r="O136" s="26"/>
      <c r="P136" s="25"/>
      <c r="Q136" s="194"/>
    </row>
    <row r="137" spans="1:17" ht="60">
      <c r="A137" s="90">
        <f>A136+1</f>
        <v>95</v>
      </c>
      <c r="B137" s="22" t="s">
        <v>10</v>
      </c>
      <c r="C137" s="206" t="s">
        <v>1171</v>
      </c>
      <c r="D137" s="205" t="s">
        <v>3</v>
      </c>
      <c r="E137" s="205">
        <v>1</v>
      </c>
      <c r="F137" s="23"/>
      <c r="G137" s="64"/>
      <c r="H137" s="29"/>
      <c r="I137" s="36"/>
      <c r="J137" s="36"/>
      <c r="K137" s="25"/>
      <c r="L137" s="29"/>
      <c r="M137" s="26"/>
      <c r="N137" s="26"/>
      <c r="O137" s="26"/>
      <c r="P137" s="25"/>
      <c r="Q137" s="194"/>
    </row>
    <row r="138" spans="1:17" ht="48">
      <c r="A138" s="90">
        <f>A137+1</f>
        <v>96</v>
      </c>
      <c r="B138" s="22" t="s">
        <v>10</v>
      </c>
      <c r="C138" s="77" t="s">
        <v>1172</v>
      </c>
      <c r="D138" s="76" t="s">
        <v>0</v>
      </c>
      <c r="E138" s="32">
        <v>3</v>
      </c>
      <c r="F138" s="23"/>
      <c r="G138" s="64"/>
      <c r="H138" s="29"/>
      <c r="I138" s="36"/>
      <c r="J138" s="36"/>
      <c r="K138" s="25"/>
      <c r="L138" s="29"/>
      <c r="M138" s="26"/>
      <c r="N138" s="26"/>
      <c r="O138" s="26"/>
      <c r="P138" s="25"/>
      <c r="Q138" s="194"/>
    </row>
    <row r="139" spans="1:16" ht="12.75">
      <c r="A139" s="66"/>
      <c r="B139" s="22"/>
      <c r="C139" s="113"/>
      <c r="D139" s="90"/>
      <c r="E139" s="32"/>
      <c r="F139" s="23"/>
      <c r="G139" s="64"/>
      <c r="H139" s="29"/>
      <c r="I139" s="36"/>
      <c r="J139" s="36"/>
      <c r="K139" s="25"/>
      <c r="L139" s="29"/>
      <c r="M139" s="26"/>
      <c r="N139" s="26"/>
      <c r="O139" s="26"/>
      <c r="P139" s="25"/>
    </row>
    <row r="140" spans="1:16" ht="12.75">
      <c r="A140" s="66"/>
      <c r="B140" s="22"/>
      <c r="C140" s="111" t="s">
        <v>371</v>
      </c>
      <c r="D140" s="76"/>
      <c r="E140" s="32"/>
      <c r="F140" s="23"/>
      <c r="G140" s="64"/>
      <c r="H140" s="29"/>
      <c r="I140" s="36"/>
      <c r="J140" s="36"/>
      <c r="K140" s="25"/>
      <c r="L140" s="29"/>
      <c r="M140" s="26"/>
      <c r="N140" s="26"/>
      <c r="O140" s="26"/>
      <c r="P140" s="25"/>
    </row>
    <row r="141" spans="1:16" ht="12.75">
      <c r="A141" s="66">
        <f>A138+1</f>
        <v>97</v>
      </c>
      <c r="B141" s="22" t="s">
        <v>10</v>
      </c>
      <c r="C141" s="91" t="s">
        <v>370</v>
      </c>
      <c r="D141" s="90" t="s">
        <v>0</v>
      </c>
      <c r="E141" s="32">
        <v>15</v>
      </c>
      <c r="F141" s="23"/>
      <c r="G141" s="64"/>
      <c r="H141" s="29"/>
      <c r="I141" s="36"/>
      <c r="J141" s="36"/>
      <c r="K141" s="25"/>
      <c r="L141" s="29"/>
      <c r="M141" s="26"/>
      <c r="N141" s="26"/>
      <c r="O141" s="26"/>
      <c r="P141" s="25"/>
    </row>
    <row r="142" spans="1:16" ht="12.75">
      <c r="A142" s="66">
        <f aca="true" t="shared" si="8" ref="A142:A148">A141+1</f>
        <v>98</v>
      </c>
      <c r="B142" s="22" t="s">
        <v>10</v>
      </c>
      <c r="C142" s="91" t="s">
        <v>369</v>
      </c>
      <c r="D142" s="76" t="s">
        <v>0</v>
      </c>
      <c r="E142" s="32">
        <v>25</v>
      </c>
      <c r="F142" s="23"/>
      <c r="G142" s="64"/>
      <c r="H142" s="29"/>
      <c r="I142" s="25"/>
      <c r="J142" s="36"/>
      <c r="K142" s="25"/>
      <c r="L142" s="29"/>
      <c r="M142" s="26"/>
      <c r="N142" s="26"/>
      <c r="O142" s="26"/>
      <c r="P142" s="25"/>
    </row>
    <row r="143" spans="1:16" ht="36">
      <c r="A143" s="66">
        <f>A142+1</f>
        <v>99</v>
      </c>
      <c r="B143" s="22" t="s">
        <v>10</v>
      </c>
      <c r="C143" s="112" t="s">
        <v>368</v>
      </c>
      <c r="D143" s="76" t="s">
        <v>35</v>
      </c>
      <c r="E143" s="32">
        <v>1</v>
      </c>
      <c r="F143" s="23"/>
      <c r="G143" s="64"/>
      <c r="H143" s="29"/>
      <c r="I143" s="25"/>
      <c r="J143" s="36"/>
      <c r="K143" s="25"/>
      <c r="L143" s="29"/>
      <c r="M143" s="26"/>
      <c r="N143" s="26"/>
      <c r="O143" s="26"/>
      <c r="P143" s="25"/>
    </row>
    <row r="144" spans="1:16" ht="12.75">
      <c r="A144" s="66">
        <f t="shared" si="8"/>
        <v>100</v>
      </c>
      <c r="B144" s="22" t="s">
        <v>10</v>
      </c>
      <c r="C144" s="112" t="s">
        <v>367</v>
      </c>
      <c r="D144" s="76" t="s">
        <v>35</v>
      </c>
      <c r="E144" s="32">
        <v>1</v>
      </c>
      <c r="F144" s="23"/>
      <c r="G144" s="64"/>
      <c r="H144" s="29"/>
      <c r="I144" s="23"/>
      <c r="J144" s="36"/>
      <c r="K144" s="25"/>
      <c r="L144" s="29"/>
      <c r="M144" s="26"/>
      <c r="N144" s="26"/>
      <c r="O144" s="26"/>
      <c r="P144" s="25"/>
    </row>
    <row r="145" spans="1:16" ht="24">
      <c r="A145" s="66">
        <f t="shared" si="8"/>
        <v>101</v>
      </c>
      <c r="B145" s="22" t="s">
        <v>10</v>
      </c>
      <c r="C145" s="112" t="s">
        <v>366</v>
      </c>
      <c r="D145" s="76" t="s">
        <v>35</v>
      </c>
      <c r="E145" s="32">
        <v>2</v>
      </c>
      <c r="F145" s="23"/>
      <c r="G145" s="64"/>
      <c r="H145" s="29"/>
      <c r="I145" s="25"/>
      <c r="J145" s="36"/>
      <c r="K145" s="25"/>
      <c r="L145" s="29"/>
      <c r="M145" s="26"/>
      <c r="N145" s="26"/>
      <c r="O145" s="26"/>
      <c r="P145" s="25"/>
    </row>
    <row r="146" spans="1:16" ht="36">
      <c r="A146" s="66">
        <f t="shared" si="8"/>
        <v>102</v>
      </c>
      <c r="B146" s="22" t="s">
        <v>10</v>
      </c>
      <c r="C146" s="112" t="s">
        <v>365</v>
      </c>
      <c r="D146" s="76" t="s">
        <v>35</v>
      </c>
      <c r="E146" s="32">
        <v>1</v>
      </c>
      <c r="F146" s="23"/>
      <c r="G146" s="64"/>
      <c r="H146" s="29"/>
      <c r="I146" s="36"/>
      <c r="J146" s="36"/>
      <c r="K146" s="25"/>
      <c r="L146" s="29"/>
      <c r="M146" s="26"/>
      <c r="N146" s="26"/>
      <c r="O146" s="26"/>
      <c r="P146" s="25"/>
    </row>
    <row r="147" spans="1:16" ht="24">
      <c r="A147" s="66">
        <f t="shared" si="8"/>
        <v>103</v>
      </c>
      <c r="B147" s="22" t="s">
        <v>10</v>
      </c>
      <c r="C147" s="112" t="s">
        <v>364</v>
      </c>
      <c r="D147" s="76" t="s">
        <v>35</v>
      </c>
      <c r="E147" s="32">
        <v>1</v>
      </c>
      <c r="F147" s="23"/>
      <c r="G147" s="64"/>
      <c r="H147" s="29"/>
      <c r="I147" s="36"/>
      <c r="J147" s="36"/>
      <c r="K147" s="25"/>
      <c r="L147" s="29"/>
      <c r="M147" s="26"/>
      <c r="N147" s="26"/>
      <c r="O147" s="26"/>
      <c r="P147" s="25"/>
    </row>
    <row r="148" spans="1:16" ht="24">
      <c r="A148" s="66">
        <f t="shared" si="8"/>
        <v>104</v>
      </c>
      <c r="B148" s="22" t="s">
        <v>10</v>
      </c>
      <c r="C148" s="112" t="s">
        <v>1296</v>
      </c>
      <c r="D148" s="76" t="s">
        <v>35</v>
      </c>
      <c r="E148" s="32">
        <v>1</v>
      </c>
      <c r="F148" s="23"/>
      <c r="G148" s="64"/>
      <c r="H148" s="29"/>
      <c r="I148" s="36"/>
      <c r="J148" s="36"/>
      <c r="K148" s="25"/>
      <c r="L148" s="29"/>
      <c r="M148" s="26"/>
      <c r="N148" s="26"/>
      <c r="O148" s="26"/>
      <c r="P148" s="25"/>
    </row>
    <row r="149" spans="1:16" ht="12.75">
      <c r="A149" s="66"/>
      <c r="B149" s="22"/>
      <c r="C149" s="112"/>
      <c r="D149" s="76"/>
      <c r="E149" s="32"/>
      <c r="F149" s="23"/>
      <c r="G149" s="64"/>
      <c r="H149" s="29"/>
      <c r="I149" s="36"/>
      <c r="J149" s="36"/>
      <c r="K149" s="25"/>
      <c r="L149" s="29"/>
      <c r="M149" s="26"/>
      <c r="N149" s="26"/>
      <c r="O149" s="26"/>
      <c r="P149" s="25"/>
    </row>
    <row r="150" spans="1:16" ht="12.75">
      <c r="A150" s="66"/>
      <c r="B150" s="22"/>
      <c r="C150" s="184" t="s">
        <v>958</v>
      </c>
      <c r="D150" s="90"/>
      <c r="E150" s="32"/>
      <c r="F150" s="23"/>
      <c r="G150" s="64"/>
      <c r="H150" s="29"/>
      <c r="I150" s="36"/>
      <c r="J150" s="36"/>
      <c r="K150" s="25"/>
      <c r="L150" s="29"/>
      <c r="M150" s="26"/>
      <c r="N150" s="26"/>
      <c r="O150" s="26"/>
      <c r="P150" s="25"/>
    </row>
    <row r="151" spans="1:16" ht="12.75">
      <c r="A151" s="66">
        <f>A148+1</f>
        <v>105</v>
      </c>
      <c r="B151" s="22" t="s">
        <v>10</v>
      </c>
      <c r="C151" s="112" t="s">
        <v>959</v>
      </c>
      <c r="D151" s="90" t="s">
        <v>35</v>
      </c>
      <c r="E151" s="32">
        <v>1</v>
      </c>
      <c r="F151" s="23"/>
      <c r="G151" s="64"/>
      <c r="H151" s="29"/>
      <c r="I151" s="36"/>
      <c r="J151" s="36"/>
      <c r="K151" s="25"/>
      <c r="L151" s="29"/>
      <c r="M151" s="26"/>
      <c r="N151" s="26"/>
      <c r="O151" s="26"/>
      <c r="P151" s="25"/>
    </row>
    <row r="152" spans="1:16" ht="12.75">
      <c r="A152" s="66">
        <f>A151+1</f>
        <v>106</v>
      </c>
      <c r="B152" s="22" t="s">
        <v>10</v>
      </c>
      <c r="C152" s="112" t="s">
        <v>960</v>
      </c>
      <c r="D152" s="90" t="s">
        <v>35</v>
      </c>
      <c r="E152" s="32">
        <v>1</v>
      </c>
      <c r="F152" s="23"/>
      <c r="G152" s="64"/>
      <c r="H152" s="29"/>
      <c r="I152" s="36"/>
      <c r="J152" s="36"/>
      <c r="K152" s="25"/>
      <c r="L152" s="29"/>
      <c r="M152" s="26"/>
      <c r="N152" s="26"/>
      <c r="O152" s="26"/>
      <c r="P152" s="25"/>
    </row>
    <row r="153" spans="1:16" ht="12.75">
      <c r="A153" s="66">
        <f>A152+1</f>
        <v>107</v>
      </c>
      <c r="B153" s="22" t="s">
        <v>10</v>
      </c>
      <c r="C153" s="112" t="s">
        <v>1295</v>
      </c>
      <c r="D153" s="90" t="s">
        <v>35</v>
      </c>
      <c r="E153" s="32">
        <v>1</v>
      </c>
      <c r="F153" s="23"/>
      <c r="G153" s="64"/>
      <c r="H153" s="29"/>
      <c r="I153" s="36"/>
      <c r="J153" s="36"/>
      <c r="K153" s="25"/>
      <c r="L153" s="29"/>
      <c r="M153" s="26"/>
      <c r="N153" s="26"/>
      <c r="O153" s="26"/>
      <c r="P153" s="25"/>
    </row>
    <row r="154" spans="1:16" ht="12.75">
      <c r="A154" s="66"/>
      <c r="B154" s="22"/>
      <c r="C154" s="112"/>
      <c r="D154" s="90"/>
      <c r="E154" s="32"/>
      <c r="F154" s="159"/>
      <c r="G154" s="159"/>
      <c r="H154" s="29"/>
      <c r="I154" s="159"/>
      <c r="J154" s="159"/>
      <c r="K154" s="25"/>
      <c r="L154" s="29"/>
      <c r="M154" s="26"/>
      <c r="N154" s="26"/>
      <c r="O154" s="26"/>
      <c r="P154" s="25"/>
    </row>
    <row r="155" spans="1:16" ht="12.75">
      <c r="A155" s="114"/>
      <c r="B155" s="115"/>
      <c r="C155" s="99" t="s">
        <v>331</v>
      </c>
      <c r="D155" s="116"/>
      <c r="E155" s="117"/>
      <c r="F155" s="118"/>
      <c r="G155" s="119"/>
      <c r="H155" s="29"/>
      <c r="I155" s="121"/>
      <c r="J155" s="121"/>
      <c r="K155" s="25"/>
      <c r="L155" s="29"/>
      <c r="M155" s="26"/>
      <c r="N155" s="26"/>
      <c r="O155" s="26"/>
      <c r="P155" s="25"/>
    </row>
    <row r="156" spans="1:16" ht="24">
      <c r="A156" s="66"/>
      <c r="B156" s="22"/>
      <c r="C156" s="124" t="s">
        <v>330</v>
      </c>
      <c r="D156" s="90" t="s">
        <v>85</v>
      </c>
      <c r="E156" s="32"/>
      <c r="F156" s="23"/>
      <c r="G156" s="64"/>
      <c r="H156" s="29"/>
      <c r="I156" s="25"/>
      <c r="J156" s="36"/>
      <c r="K156" s="25"/>
      <c r="L156" s="29"/>
      <c r="M156" s="26"/>
      <c r="N156" s="26"/>
      <c r="O156" s="26"/>
      <c r="P156" s="25"/>
    </row>
    <row r="157" spans="1:16" ht="12.75">
      <c r="A157" s="66"/>
      <c r="B157" s="22"/>
      <c r="C157" s="90" t="s">
        <v>329</v>
      </c>
      <c r="D157" s="90"/>
      <c r="E157" s="32"/>
      <c r="F157" s="23"/>
      <c r="G157" s="64"/>
      <c r="H157" s="29"/>
      <c r="I157" s="25"/>
      <c r="J157" s="36"/>
      <c r="K157" s="25"/>
      <c r="L157" s="29"/>
      <c r="M157" s="26"/>
      <c r="N157" s="26"/>
      <c r="O157" s="26"/>
      <c r="P157" s="25"/>
    </row>
    <row r="158" spans="1:16" ht="48">
      <c r="A158" s="66">
        <f>A153+1</f>
        <v>108</v>
      </c>
      <c r="B158" s="22" t="s">
        <v>10</v>
      </c>
      <c r="C158" s="91" t="s">
        <v>1102</v>
      </c>
      <c r="D158" s="32" t="s">
        <v>175</v>
      </c>
      <c r="E158" s="90">
        <v>1</v>
      </c>
      <c r="F158" s="23"/>
      <c r="G158" s="64"/>
      <c r="H158" s="29"/>
      <c r="I158" s="23"/>
      <c r="J158" s="36"/>
      <c r="K158" s="25"/>
      <c r="L158" s="29"/>
      <c r="M158" s="26"/>
      <c r="N158" s="26"/>
      <c r="O158" s="26"/>
      <c r="P158" s="25"/>
    </row>
    <row r="159" spans="1:16" ht="48">
      <c r="A159" s="66">
        <f aca="true" t="shared" si="9" ref="A159:A181">A158+1</f>
        <v>109</v>
      </c>
      <c r="B159" s="22" t="s">
        <v>10</v>
      </c>
      <c r="C159" s="91" t="s">
        <v>1103</v>
      </c>
      <c r="D159" s="32" t="s">
        <v>175</v>
      </c>
      <c r="E159" s="90">
        <v>1</v>
      </c>
      <c r="F159" s="23"/>
      <c r="G159" s="64"/>
      <c r="H159" s="29"/>
      <c r="I159" s="25"/>
      <c r="J159" s="36"/>
      <c r="K159" s="25"/>
      <c r="L159" s="29"/>
      <c r="M159" s="26"/>
      <c r="N159" s="26"/>
      <c r="O159" s="26"/>
      <c r="P159" s="25"/>
    </row>
    <row r="160" spans="1:16" ht="48">
      <c r="A160" s="66">
        <f t="shared" si="9"/>
        <v>110</v>
      </c>
      <c r="B160" s="22" t="s">
        <v>10</v>
      </c>
      <c r="C160" s="91" t="s">
        <v>1104</v>
      </c>
      <c r="D160" s="32" t="s">
        <v>175</v>
      </c>
      <c r="E160" s="90">
        <v>1</v>
      </c>
      <c r="F160" s="23"/>
      <c r="G160" s="64"/>
      <c r="H160" s="29"/>
      <c r="I160" s="36"/>
      <c r="J160" s="36"/>
      <c r="K160" s="25"/>
      <c r="L160" s="29"/>
      <c r="M160" s="26"/>
      <c r="N160" s="26"/>
      <c r="O160" s="26"/>
      <c r="P160" s="25"/>
    </row>
    <row r="161" spans="1:16" ht="48">
      <c r="A161" s="66">
        <f t="shared" si="9"/>
        <v>111</v>
      </c>
      <c r="B161" s="22" t="s">
        <v>10</v>
      </c>
      <c r="C161" s="91" t="s">
        <v>1105</v>
      </c>
      <c r="D161" s="32" t="s">
        <v>175</v>
      </c>
      <c r="E161" s="90">
        <v>1</v>
      </c>
      <c r="F161" s="23"/>
      <c r="G161" s="64"/>
      <c r="H161" s="29"/>
      <c r="I161" s="36"/>
      <c r="J161" s="36"/>
      <c r="K161" s="25"/>
      <c r="L161" s="29"/>
      <c r="M161" s="26"/>
      <c r="N161" s="26"/>
      <c r="O161" s="26"/>
      <c r="P161" s="25"/>
    </row>
    <row r="162" spans="1:16" ht="48">
      <c r="A162" s="66">
        <f t="shared" si="9"/>
        <v>112</v>
      </c>
      <c r="B162" s="22" t="s">
        <v>10</v>
      </c>
      <c r="C162" s="91" t="s">
        <v>1106</v>
      </c>
      <c r="D162" s="32" t="s">
        <v>175</v>
      </c>
      <c r="E162" s="90">
        <v>1</v>
      </c>
      <c r="F162" s="23"/>
      <c r="G162" s="64"/>
      <c r="H162" s="29"/>
      <c r="I162" s="36"/>
      <c r="J162" s="36"/>
      <c r="K162" s="25"/>
      <c r="L162" s="29"/>
      <c r="M162" s="26"/>
      <c r="N162" s="26"/>
      <c r="O162" s="26"/>
      <c r="P162" s="25"/>
    </row>
    <row r="163" spans="1:16" ht="48">
      <c r="A163" s="66">
        <f t="shared" si="9"/>
        <v>113</v>
      </c>
      <c r="B163" s="22" t="s">
        <v>10</v>
      </c>
      <c r="C163" s="91" t="s">
        <v>1107</v>
      </c>
      <c r="D163" s="32" t="s">
        <v>175</v>
      </c>
      <c r="E163" s="90">
        <v>3</v>
      </c>
      <c r="F163" s="23"/>
      <c r="G163" s="64"/>
      <c r="H163" s="29"/>
      <c r="I163" s="36"/>
      <c r="J163" s="36"/>
      <c r="K163" s="25"/>
      <c r="L163" s="29"/>
      <c r="M163" s="26"/>
      <c r="N163" s="26"/>
      <c r="O163" s="26"/>
      <c r="P163" s="25"/>
    </row>
    <row r="164" spans="1:16" ht="48">
      <c r="A164" s="66">
        <f t="shared" si="9"/>
        <v>114</v>
      </c>
      <c r="B164" s="22" t="s">
        <v>10</v>
      </c>
      <c r="C164" s="91" t="s">
        <v>1108</v>
      </c>
      <c r="D164" s="32" t="s">
        <v>175</v>
      </c>
      <c r="E164" s="90">
        <v>1</v>
      </c>
      <c r="F164" s="23"/>
      <c r="G164" s="64"/>
      <c r="H164" s="29"/>
      <c r="I164" s="36"/>
      <c r="J164" s="36"/>
      <c r="K164" s="25"/>
      <c r="L164" s="29"/>
      <c r="M164" s="26"/>
      <c r="N164" s="26"/>
      <c r="O164" s="26"/>
      <c r="P164" s="25"/>
    </row>
    <row r="165" spans="1:16" ht="48">
      <c r="A165" s="66">
        <f t="shared" si="9"/>
        <v>115</v>
      </c>
      <c r="B165" s="22" t="s">
        <v>10</v>
      </c>
      <c r="C165" s="91" t="s">
        <v>1109</v>
      </c>
      <c r="D165" s="32" t="s">
        <v>175</v>
      </c>
      <c r="E165" s="90">
        <v>1</v>
      </c>
      <c r="F165" s="23"/>
      <c r="G165" s="64"/>
      <c r="H165" s="29"/>
      <c r="I165" s="36"/>
      <c r="J165" s="36"/>
      <c r="K165" s="25"/>
      <c r="L165" s="29"/>
      <c r="M165" s="26"/>
      <c r="N165" s="26"/>
      <c r="O165" s="26"/>
      <c r="P165" s="25"/>
    </row>
    <row r="166" spans="1:16" ht="48">
      <c r="A166" s="66">
        <f t="shared" si="9"/>
        <v>116</v>
      </c>
      <c r="B166" s="22" t="s">
        <v>10</v>
      </c>
      <c r="C166" s="91" t="s">
        <v>1110</v>
      </c>
      <c r="D166" s="32" t="s">
        <v>175</v>
      </c>
      <c r="E166" s="90">
        <v>2</v>
      </c>
      <c r="F166" s="23"/>
      <c r="G166" s="64"/>
      <c r="H166" s="29"/>
      <c r="I166" s="36"/>
      <c r="J166" s="36"/>
      <c r="K166" s="25"/>
      <c r="L166" s="29"/>
      <c r="M166" s="26"/>
      <c r="N166" s="26"/>
      <c r="O166" s="26"/>
      <c r="P166" s="25"/>
    </row>
    <row r="167" spans="1:16" ht="48">
      <c r="A167" s="66">
        <f t="shared" si="9"/>
        <v>117</v>
      </c>
      <c r="B167" s="22" t="s">
        <v>10</v>
      </c>
      <c r="C167" s="91" t="s">
        <v>1111</v>
      </c>
      <c r="D167" s="32" t="s">
        <v>175</v>
      </c>
      <c r="E167" s="90">
        <v>1</v>
      </c>
      <c r="F167" s="23"/>
      <c r="G167" s="64"/>
      <c r="H167" s="29"/>
      <c r="I167" s="25"/>
      <c r="J167" s="36"/>
      <c r="K167" s="25"/>
      <c r="L167" s="29"/>
      <c r="M167" s="26"/>
      <c r="N167" s="26"/>
      <c r="O167" s="26"/>
      <c r="P167" s="25"/>
    </row>
    <row r="168" spans="1:16" ht="48">
      <c r="A168" s="66">
        <f t="shared" si="9"/>
        <v>118</v>
      </c>
      <c r="B168" s="22" t="s">
        <v>10</v>
      </c>
      <c r="C168" s="91" t="s">
        <v>1112</v>
      </c>
      <c r="D168" s="32" t="s">
        <v>175</v>
      </c>
      <c r="E168" s="107" t="s">
        <v>223</v>
      </c>
      <c r="F168" s="23"/>
      <c r="G168" s="64"/>
      <c r="H168" s="29"/>
      <c r="I168" s="25"/>
      <c r="J168" s="36"/>
      <c r="K168" s="25"/>
      <c r="L168" s="29"/>
      <c r="M168" s="26"/>
      <c r="N168" s="26"/>
      <c r="O168" s="26"/>
      <c r="P168" s="25"/>
    </row>
    <row r="169" spans="1:16" ht="48">
      <c r="A169" s="66">
        <f t="shared" si="9"/>
        <v>119</v>
      </c>
      <c r="B169" s="22" t="s">
        <v>10</v>
      </c>
      <c r="C169" s="91" t="s">
        <v>1113</v>
      </c>
      <c r="D169" s="32" t="s">
        <v>175</v>
      </c>
      <c r="E169" s="107" t="s">
        <v>181</v>
      </c>
      <c r="F169" s="23"/>
      <c r="G169" s="64"/>
      <c r="H169" s="29"/>
      <c r="I169" s="25"/>
      <c r="J169" s="36"/>
      <c r="K169" s="25"/>
      <c r="L169" s="29"/>
      <c r="M169" s="26"/>
      <c r="N169" s="26"/>
      <c r="O169" s="26"/>
      <c r="P169" s="25"/>
    </row>
    <row r="170" spans="1:16" ht="48">
      <c r="A170" s="66">
        <f t="shared" si="9"/>
        <v>120</v>
      </c>
      <c r="B170" s="22" t="s">
        <v>10</v>
      </c>
      <c r="C170" s="91" t="s">
        <v>1114</v>
      </c>
      <c r="D170" s="32" t="s">
        <v>175</v>
      </c>
      <c r="E170" s="107" t="s">
        <v>200</v>
      </c>
      <c r="F170" s="23"/>
      <c r="G170" s="64"/>
      <c r="H170" s="29"/>
      <c r="I170" s="23"/>
      <c r="J170" s="36"/>
      <c r="K170" s="25"/>
      <c r="L170" s="29"/>
      <c r="M170" s="26"/>
      <c r="N170" s="26"/>
      <c r="O170" s="26"/>
      <c r="P170" s="25"/>
    </row>
    <row r="171" spans="1:16" ht="48">
      <c r="A171" s="66">
        <f t="shared" si="9"/>
        <v>121</v>
      </c>
      <c r="B171" s="22" t="s">
        <v>10</v>
      </c>
      <c r="C171" s="91" t="s">
        <v>1115</v>
      </c>
      <c r="D171" s="32" t="s">
        <v>175</v>
      </c>
      <c r="E171" s="107" t="s">
        <v>327</v>
      </c>
      <c r="F171" s="23"/>
      <c r="G171" s="64"/>
      <c r="H171" s="29"/>
      <c r="I171" s="25"/>
      <c r="J171" s="36"/>
      <c r="K171" s="25"/>
      <c r="L171" s="29"/>
      <c r="M171" s="26"/>
      <c r="N171" s="26"/>
      <c r="O171" s="26"/>
      <c r="P171" s="25"/>
    </row>
    <row r="172" spans="1:16" ht="48">
      <c r="A172" s="66">
        <f t="shared" si="9"/>
        <v>122</v>
      </c>
      <c r="B172" s="22" t="s">
        <v>10</v>
      </c>
      <c r="C172" s="91" t="s">
        <v>1116</v>
      </c>
      <c r="D172" s="32" t="s">
        <v>175</v>
      </c>
      <c r="E172" s="107" t="s">
        <v>328</v>
      </c>
      <c r="F172" s="23"/>
      <c r="G172" s="64"/>
      <c r="H172" s="29"/>
      <c r="I172" s="36"/>
      <c r="J172" s="36"/>
      <c r="K172" s="25"/>
      <c r="L172" s="29"/>
      <c r="M172" s="26"/>
      <c r="N172" s="26"/>
      <c r="O172" s="26"/>
      <c r="P172" s="25"/>
    </row>
    <row r="173" spans="1:16" ht="48">
      <c r="A173" s="66">
        <f t="shared" si="9"/>
        <v>123</v>
      </c>
      <c r="B173" s="22" t="s">
        <v>10</v>
      </c>
      <c r="C173" s="91" t="s">
        <v>1117</v>
      </c>
      <c r="D173" s="32" t="s">
        <v>175</v>
      </c>
      <c r="E173" s="107" t="s">
        <v>251</v>
      </c>
      <c r="F173" s="23"/>
      <c r="G173" s="64"/>
      <c r="H173" s="29"/>
      <c r="I173" s="36"/>
      <c r="J173" s="36"/>
      <c r="K173" s="25"/>
      <c r="L173" s="29"/>
      <c r="M173" s="26"/>
      <c r="N173" s="26"/>
      <c r="O173" s="26"/>
      <c r="P173" s="25"/>
    </row>
    <row r="174" spans="1:16" ht="48">
      <c r="A174" s="66">
        <f t="shared" si="9"/>
        <v>124</v>
      </c>
      <c r="B174" s="22" t="s">
        <v>10</v>
      </c>
      <c r="C174" s="91" t="s">
        <v>1118</v>
      </c>
      <c r="D174" s="32" t="s">
        <v>175</v>
      </c>
      <c r="E174" s="107" t="s">
        <v>327</v>
      </c>
      <c r="F174" s="23"/>
      <c r="G174" s="64"/>
      <c r="H174" s="29"/>
      <c r="I174" s="36"/>
      <c r="J174" s="36"/>
      <c r="K174" s="25"/>
      <c r="L174" s="29"/>
      <c r="M174" s="26"/>
      <c r="N174" s="26"/>
      <c r="O174" s="26"/>
      <c r="P174" s="25"/>
    </row>
    <row r="175" spans="1:16" ht="48">
      <c r="A175" s="66">
        <f t="shared" si="9"/>
        <v>125</v>
      </c>
      <c r="B175" s="22" t="s">
        <v>10</v>
      </c>
      <c r="C175" s="91" t="s">
        <v>1119</v>
      </c>
      <c r="D175" s="32" t="s">
        <v>175</v>
      </c>
      <c r="E175" s="107" t="s">
        <v>327</v>
      </c>
      <c r="F175" s="23"/>
      <c r="G175" s="64"/>
      <c r="H175" s="29"/>
      <c r="I175" s="36"/>
      <c r="J175" s="36"/>
      <c r="K175" s="25"/>
      <c r="L175" s="29"/>
      <c r="M175" s="26"/>
      <c r="N175" s="26"/>
      <c r="O175" s="26"/>
      <c r="P175" s="25"/>
    </row>
    <row r="176" spans="1:16" ht="48">
      <c r="A176" s="66">
        <f t="shared" si="9"/>
        <v>126</v>
      </c>
      <c r="B176" s="22" t="s">
        <v>10</v>
      </c>
      <c r="C176" s="91" t="s">
        <v>1120</v>
      </c>
      <c r="D176" s="32" t="s">
        <v>175</v>
      </c>
      <c r="E176" s="107" t="s">
        <v>326</v>
      </c>
      <c r="F176" s="23"/>
      <c r="G176" s="64"/>
      <c r="H176" s="29"/>
      <c r="I176" s="36"/>
      <c r="J176" s="36"/>
      <c r="K176" s="25"/>
      <c r="L176" s="29"/>
      <c r="M176" s="26"/>
      <c r="N176" s="26"/>
      <c r="O176" s="26"/>
      <c r="P176" s="25"/>
    </row>
    <row r="177" spans="1:16" ht="48">
      <c r="A177" s="66">
        <f t="shared" si="9"/>
        <v>127</v>
      </c>
      <c r="B177" s="22" t="s">
        <v>10</v>
      </c>
      <c r="C177" s="91" t="s">
        <v>1121</v>
      </c>
      <c r="D177" s="32" t="s">
        <v>175</v>
      </c>
      <c r="E177" s="107" t="s">
        <v>325</v>
      </c>
      <c r="F177" s="23"/>
      <c r="G177" s="64"/>
      <c r="H177" s="29"/>
      <c r="I177" s="36"/>
      <c r="J177" s="36"/>
      <c r="K177" s="25"/>
      <c r="L177" s="29"/>
      <c r="M177" s="26"/>
      <c r="N177" s="26"/>
      <c r="O177" s="26"/>
      <c r="P177" s="25"/>
    </row>
    <row r="178" spans="1:16" ht="48">
      <c r="A178" s="66">
        <f t="shared" si="9"/>
        <v>128</v>
      </c>
      <c r="B178" s="22" t="s">
        <v>10</v>
      </c>
      <c r="C178" s="91" t="s">
        <v>1122</v>
      </c>
      <c r="D178" s="32" t="s">
        <v>175</v>
      </c>
      <c r="E178" s="107" t="s">
        <v>324</v>
      </c>
      <c r="F178" s="23"/>
      <c r="G178" s="64"/>
      <c r="H178" s="29"/>
      <c r="I178" s="36"/>
      <c r="J178" s="36"/>
      <c r="K178" s="25"/>
      <c r="L178" s="29"/>
      <c r="M178" s="26"/>
      <c r="N178" s="26"/>
      <c r="O178" s="26"/>
      <c r="P178" s="25"/>
    </row>
    <row r="179" spans="1:16" ht="48">
      <c r="A179" s="66">
        <f t="shared" si="9"/>
        <v>129</v>
      </c>
      <c r="B179" s="22" t="s">
        <v>10</v>
      </c>
      <c r="C179" s="91" t="s">
        <v>1123</v>
      </c>
      <c r="D179" s="32" t="s">
        <v>175</v>
      </c>
      <c r="E179" s="107" t="s">
        <v>223</v>
      </c>
      <c r="F179" s="23"/>
      <c r="G179" s="64"/>
      <c r="H179" s="29"/>
      <c r="I179" s="25"/>
      <c r="J179" s="36"/>
      <c r="K179" s="25"/>
      <c r="L179" s="29"/>
      <c r="M179" s="26"/>
      <c r="N179" s="26"/>
      <c r="O179" s="26"/>
      <c r="P179" s="25"/>
    </row>
    <row r="180" spans="1:16" ht="48">
      <c r="A180" s="66">
        <f t="shared" si="9"/>
        <v>130</v>
      </c>
      <c r="B180" s="22" t="s">
        <v>10</v>
      </c>
      <c r="C180" s="91" t="s">
        <v>1124</v>
      </c>
      <c r="D180" s="32" t="s">
        <v>175</v>
      </c>
      <c r="E180" s="107" t="s">
        <v>223</v>
      </c>
      <c r="F180" s="23"/>
      <c r="G180" s="64"/>
      <c r="H180" s="29"/>
      <c r="I180" s="36"/>
      <c r="J180" s="36"/>
      <c r="K180" s="25"/>
      <c r="L180" s="29"/>
      <c r="M180" s="26"/>
      <c r="N180" s="26"/>
      <c r="O180" s="26"/>
      <c r="P180" s="25"/>
    </row>
    <row r="181" spans="1:16" ht="48">
      <c r="A181" s="66">
        <f t="shared" si="9"/>
        <v>131</v>
      </c>
      <c r="B181" s="22" t="s">
        <v>10</v>
      </c>
      <c r="C181" s="91" t="s">
        <v>1125</v>
      </c>
      <c r="D181" s="32" t="s">
        <v>175</v>
      </c>
      <c r="E181" s="107" t="s">
        <v>223</v>
      </c>
      <c r="F181" s="23"/>
      <c r="G181" s="64"/>
      <c r="H181" s="29"/>
      <c r="I181" s="25"/>
      <c r="J181" s="36"/>
      <c r="K181" s="25"/>
      <c r="L181" s="29"/>
      <c r="M181" s="26"/>
      <c r="N181" s="26"/>
      <c r="O181" s="26"/>
      <c r="P181" s="25"/>
    </row>
    <row r="182" spans="1:16" ht="12.75">
      <c r="A182" s="66"/>
      <c r="B182" s="22"/>
      <c r="C182" s="105"/>
      <c r="D182" s="90"/>
      <c r="E182" s="197"/>
      <c r="F182" s="23"/>
      <c r="G182" s="64"/>
      <c r="H182" s="29"/>
      <c r="I182" s="23"/>
      <c r="J182" s="36"/>
      <c r="K182" s="25"/>
      <c r="L182" s="29"/>
      <c r="M182" s="26"/>
      <c r="N182" s="26"/>
      <c r="O182" s="26"/>
      <c r="P182" s="25"/>
    </row>
    <row r="183" spans="1:16" ht="12.75">
      <c r="A183" s="66"/>
      <c r="B183" s="22"/>
      <c r="C183" s="90" t="s">
        <v>278</v>
      </c>
      <c r="D183" s="90"/>
      <c r="E183" s="32"/>
      <c r="F183" s="23"/>
      <c r="G183" s="64"/>
      <c r="H183" s="29"/>
      <c r="I183" s="25"/>
      <c r="J183" s="36"/>
      <c r="K183" s="25"/>
      <c r="L183" s="29"/>
      <c r="M183" s="26"/>
      <c r="N183" s="26"/>
      <c r="O183" s="26"/>
      <c r="P183" s="25"/>
    </row>
    <row r="184" spans="1:16" ht="24">
      <c r="A184" s="66">
        <f>A181+1</f>
        <v>132</v>
      </c>
      <c r="B184" s="22" t="s">
        <v>10</v>
      </c>
      <c r="C184" s="89" t="s">
        <v>323</v>
      </c>
      <c r="D184" s="32" t="s">
        <v>35</v>
      </c>
      <c r="E184" s="106">
        <v>6</v>
      </c>
      <c r="F184" s="23"/>
      <c r="G184" s="64"/>
      <c r="H184" s="29"/>
      <c r="I184" s="36"/>
      <c r="J184" s="36"/>
      <c r="K184" s="25"/>
      <c r="L184" s="29"/>
      <c r="M184" s="26"/>
      <c r="N184" s="26"/>
      <c r="O184" s="26"/>
      <c r="P184" s="25"/>
    </row>
    <row r="185" spans="1:16" ht="24">
      <c r="A185" s="66">
        <f aca="true" t="shared" si="10" ref="A185:A190">A184+1</f>
        <v>133</v>
      </c>
      <c r="B185" s="22" t="s">
        <v>10</v>
      </c>
      <c r="C185" s="89" t="s">
        <v>182</v>
      </c>
      <c r="D185" s="32" t="s">
        <v>35</v>
      </c>
      <c r="E185" s="106">
        <v>18</v>
      </c>
      <c r="F185" s="23"/>
      <c r="G185" s="64"/>
      <c r="H185" s="29"/>
      <c r="I185" s="36"/>
      <c r="J185" s="36"/>
      <c r="K185" s="25"/>
      <c r="L185" s="29"/>
      <c r="M185" s="26"/>
      <c r="N185" s="26"/>
      <c r="O185" s="26"/>
      <c r="P185" s="25"/>
    </row>
    <row r="186" spans="1:16" ht="24">
      <c r="A186" s="66">
        <f t="shared" si="10"/>
        <v>134</v>
      </c>
      <c r="B186" s="22" t="s">
        <v>10</v>
      </c>
      <c r="C186" s="89" t="s">
        <v>252</v>
      </c>
      <c r="D186" s="32" t="s">
        <v>35</v>
      </c>
      <c r="E186" s="106">
        <v>2</v>
      </c>
      <c r="F186" s="23"/>
      <c r="G186" s="64"/>
      <c r="H186" s="29"/>
      <c r="I186" s="36"/>
      <c r="J186" s="36"/>
      <c r="K186" s="25"/>
      <c r="L186" s="29"/>
      <c r="M186" s="26"/>
      <c r="N186" s="26"/>
      <c r="O186" s="26"/>
      <c r="P186" s="25"/>
    </row>
    <row r="187" spans="1:16" ht="24">
      <c r="A187" s="66">
        <f t="shared" si="10"/>
        <v>135</v>
      </c>
      <c r="B187" s="22" t="s">
        <v>10</v>
      </c>
      <c r="C187" s="89" t="s">
        <v>224</v>
      </c>
      <c r="D187" s="32" t="s">
        <v>35</v>
      </c>
      <c r="E187" s="106">
        <v>27</v>
      </c>
      <c r="F187" s="23"/>
      <c r="G187" s="64"/>
      <c r="H187" s="29"/>
      <c r="I187" s="36"/>
      <c r="J187" s="36"/>
      <c r="K187" s="25"/>
      <c r="L187" s="29"/>
      <c r="M187" s="26"/>
      <c r="N187" s="26"/>
      <c r="O187" s="26"/>
      <c r="P187" s="25"/>
    </row>
    <row r="188" spans="1:16" ht="24">
      <c r="A188" s="66">
        <f t="shared" si="10"/>
        <v>136</v>
      </c>
      <c r="B188" s="22" t="s">
        <v>10</v>
      </c>
      <c r="C188" s="89" t="s">
        <v>322</v>
      </c>
      <c r="D188" s="32" t="s">
        <v>35</v>
      </c>
      <c r="E188" s="90">
        <v>15</v>
      </c>
      <c r="F188" s="23"/>
      <c r="G188" s="64"/>
      <c r="H188" s="29"/>
      <c r="I188" s="36"/>
      <c r="J188" s="36"/>
      <c r="K188" s="25"/>
      <c r="L188" s="29"/>
      <c r="M188" s="26"/>
      <c r="N188" s="26"/>
      <c r="O188" s="26"/>
      <c r="P188" s="25"/>
    </row>
    <row r="189" spans="1:16" ht="36">
      <c r="A189" s="66">
        <f t="shared" si="10"/>
        <v>137</v>
      </c>
      <c r="B189" s="22" t="s">
        <v>10</v>
      </c>
      <c r="C189" s="89" t="s">
        <v>321</v>
      </c>
      <c r="D189" s="32" t="s">
        <v>35</v>
      </c>
      <c r="E189" s="90">
        <v>99</v>
      </c>
      <c r="F189" s="23"/>
      <c r="G189" s="64"/>
      <c r="H189" s="29"/>
      <c r="I189" s="36"/>
      <c r="J189" s="36"/>
      <c r="K189" s="25"/>
      <c r="L189" s="29"/>
      <c r="M189" s="26"/>
      <c r="N189" s="26"/>
      <c r="O189" s="26"/>
      <c r="P189" s="25"/>
    </row>
    <row r="190" spans="1:16" ht="24">
      <c r="A190" s="66">
        <f t="shared" si="10"/>
        <v>138</v>
      </c>
      <c r="B190" s="22" t="s">
        <v>10</v>
      </c>
      <c r="C190" s="89" t="s">
        <v>320</v>
      </c>
      <c r="D190" s="32" t="s">
        <v>35</v>
      </c>
      <c r="E190" s="90">
        <v>104</v>
      </c>
      <c r="F190" s="23"/>
      <c r="G190" s="64"/>
      <c r="H190" s="29"/>
      <c r="I190" s="36"/>
      <c r="J190" s="36"/>
      <c r="K190" s="25"/>
      <c r="L190" s="29"/>
      <c r="M190" s="26"/>
      <c r="N190" s="26"/>
      <c r="O190" s="26"/>
      <c r="P190" s="25"/>
    </row>
    <row r="191" spans="1:16" ht="12.75">
      <c r="A191" s="66"/>
      <c r="B191" s="22"/>
      <c r="C191" s="105"/>
      <c r="D191" s="32"/>
      <c r="E191" s="90"/>
      <c r="F191" s="23"/>
      <c r="G191" s="64"/>
      <c r="H191" s="29"/>
      <c r="I191" s="25"/>
      <c r="J191" s="36"/>
      <c r="K191" s="25"/>
      <c r="L191" s="29"/>
      <c r="M191" s="26"/>
      <c r="N191" s="26"/>
      <c r="O191" s="26"/>
      <c r="P191" s="25"/>
    </row>
    <row r="192" spans="1:16" ht="12.75">
      <c r="A192" s="66"/>
      <c r="B192" s="22"/>
      <c r="C192" s="90" t="s">
        <v>179</v>
      </c>
      <c r="D192" s="32"/>
      <c r="E192" s="90"/>
      <c r="F192" s="23"/>
      <c r="G192" s="64"/>
      <c r="H192" s="29"/>
      <c r="I192" s="25"/>
      <c r="J192" s="36"/>
      <c r="K192" s="25"/>
      <c r="L192" s="29"/>
      <c r="M192" s="26"/>
      <c r="N192" s="26"/>
      <c r="O192" s="26"/>
      <c r="P192" s="25"/>
    </row>
    <row r="193" spans="1:16" ht="12.75">
      <c r="A193" s="66">
        <f>A190+1</f>
        <v>139</v>
      </c>
      <c r="B193" s="22" t="s">
        <v>10</v>
      </c>
      <c r="C193" s="89" t="s">
        <v>319</v>
      </c>
      <c r="D193" s="32" t="s">
        <v>2</v>
      </c>
      <c r="E193" s="106">
        <v>45</v>
      </c>
      <c r="F193" s="23"/>
      <c r="G193" s="64"/>
      <c r="H193" s="29"/>
      <c r="I193" s="25"/>
      <c r="J193" s="36"/>
      <c r="K193" s="25"/>
      <c r="L193" s="29"/>
      <c r="M193" s="26"/>
      <c r="N193" s="26"/>
      <c r="O193" s="26"/>
      <c r="P193" s="25"/>
    </row>
    <row r="194" spans="1:16" ht="24">
      <c r="A194" s="66">
        <f>A193+1</f>
        <v>140</v>
      </c>
      <c r="B194" s="22" t="s">
        <v>10</v>
      </c>
      <c r="C194" s="89" t="s">
        <v>227</v>
      </c>
      <c r="D194" s="32" t="s">
        <v>2</v>
      </c>
      <c r="E194" s="106">
        <v>32</v>
      </c>
      <c r="F194" s="23"/>
      <c r="G194" s="64"/>
      <c r="H194" s="29"/>
      <c r="I194" s="23"/>
      <c r="J194" s="36"/>
      <c r="K194" s="25"/>
      <c r="L194" s="29"/>
      <c r="M194" s="26"/>
      <c r="N194" s="26"/>
      <c r="O194" s="26"/>
      <c r="P194" s="25"/>
    </row>
    <row r="195" spans="1:16" ht="24">
      <c r="A195" s="66">
        <f>A194+1</f>
        <v>141</v>
      </c>
      <c r="B195" s="22" t="s">
        <v>10</v>
      </c>
      <c r="C195" s="89" t="s">
        <v>199</v>
      </c>
      <c r="D195" s="32" t="s">
        <v>2</v>
      </c>
      <c r="E195" s="106">
        <v>86</v>
      </c>
      <c r="F195" s="23"/>
      <c r="G195" s="64"/>
      <c r="H195" s="29"/>
      <c r="I195" s="25"/>
      <c r="J195" s="36"/>
      <c r="K195" s="25"/>
      <c r="L195" s="29"/>
      <c r="M195" s="26"/>
      <c r="N195" s="26"/>
      <c r="O195" s="26"/>
      <c r="P195" s="25"/>
    </row>
    <row r="196" spans="1:16" ht="24">
      <c r="A196" s="66">
        <f>A195+1</f>
        <v>142</v>
      </c>
      <c r="B196" s="22" t="s">
        <v>10</v>
      </c>
      <c r="C196" s="89" t="s">
        <v>178</v>
      </c>
      <c r="D196" s="32" t="s">
        <v>2</v>
      </c>
      <c r="E196" s="106">
        <v>190</v>
      </c>
      <c r="F196" s="23"/>
      <c r="G196" s="64"/>
      <c r="H196" s="29"/>
      <c r="I196" s="36"/>
      <c r="J196" s="36"/>
      <c r="K196" s="25"/>
      <c r="L196" s="29"/>
      <c r="M196" s="26"/>
      <c r="N196" s="26"/>
      <c r="O196" s="26"/>
      <c r="P196" s="25"/>
    </row>
    <row r="197" spans="1:16" ht="24">
      <c r="A197" s="66">
        <f>A196+1</f>
        <v>143</v>
      </c>
      <c r="B197" s="22" t="s">
        <v>10</v>
      </c>
      <c r="C197" s="89" t="s">
        <v>177</v>
      </c>
      <c r="D197" s="32" t="s">
        <v>2</v>
      </c>
      <c r="E197" s="106">
        <v>380</v>
      </c>
      <c r="F197" s="23"/>
      <c r="G197" s="64"/>
      <c r="H197" s="29"/>
      <c r="I197" s="36"/>
      <c r="J197" s="36"/>
      <c r="K197" s="25"/>
      <c r="L197" s="29"/>
      <c r="M197" s="26"/>
      <c r="N197" s="26"/>
      <c r="O197" s="26"/>
      <c r="P197" s="25"/>
    </row>
    <row r="198" spans="1:16" ht="24">
      <c r="A198" s="66">
        <f>A197+1</f>
        <v>144</v>
      </c>
      <c r="B198" s="22" t="s">
        <v>10</v>
      </c>
      <c r="C198" s="89" t="s">
        <v>176</v>
      </c>
      <c r="D198" s="32" t="s">
        <v>2</v>
      </c>
      <c r="E198" s="106">
        <v>290</v>
      </c>
      <c r="F198" s="23"/>
      <c r="G198" s="64"/>
      <c r="H198" s="29"/>
      <c r="I198" s="36"/>
      <c r="J198" s="36"/>
      <c r="K198" s="25"/>
      <c r="L198" s="29"/>
      <c r="M198" s="26"/>
      <c r="N198" s="26"/>
      <c r="O198" s="26"/>
      <c r="P198" s="25"/>
    </row>
    <row r="199" spans="1:16" ht="12.75">
      <c r="A199" s="66"/>
      <c r="B199" s="22"/>
      <c r="C199" s="105"/>
      <c r="D199" s="90"/>
      <c r="E199" s="32"/>
      <c r="F199" s="23"/>
      <c r="G199" s="64"/>
      <c r="H199" s="29"/>
      <c r="I199" s="36"/>
      <c r="J199" s="36"/>
      <c r="K199" s="25"/>
      <c r="L199" s="29"/>
      <c r="M199" s="26"/>
      <c r="N199" s="26"/>
      <c r="O199" s="26"/>
      <c r="P199" s="25"/>
    </row>
    <row r="200" spans="1:16" ht="24">
      <c r="A200" s="66"/>
      <c r="B200" s="22"/>
      <c r="C200" s="32" t="s">
        <v>318</v>
      </c>
      <c r="D200" s="90"/>
      <c r="E200" s="32"/>
      <c r="F200" s="23"/>
      <c r="G200" s="64"/>
      <c r="H200" s="29"/>
      <c r="I200" s="36"/>
      <c r="J200" s="36"/>
      <c r="K200" s="25"/>
      <c r="L200" s="29"/>
      <c r="M200" s="26"/>
      <c r="N200" s="26"/>
      <c r="O200" s="26"/>
      <c r="P200" s="25"/>
    </row>
    <row r="201" spans="1:16" ht="24">
      <c r="A201" s="66">
        <f>A198+1</f>
        <v>145</v>
      </c>
      <c r="B201" s="22" t="s">
        <v>10</v>
      </c>
      <c r="C201" s="89" t="s">
        <v>317</v>
      </c>
      <c r="D201" s="32" t="s">
        <v>175</v>
      </c>
      <c r="E201" s="90">
        <v>4</v>
      </c>
      <c r="F201" s="23"/>
      <c r="G201" s="64"/>
      <c r="H201" s="29"/>
      <c r="I201" s="36"/>
      <c r="J201" s="36"/>
      <c r="K201" s="25"/>
      <c r="L201" s="29"/>
      <c r="M201" s="26"/>
      <c r="N201" s="26"/>
      <c r="O201" s="26"/>
      <c r="P201" s="25"/>
    </row>
    <row r="202" spans="1:16" ht="24">
      <c r="A202" s="66">
        <f aca="true" t="shared" si="11" ref="A202:A227">A201+1</f>
        <v>146</v>
      </c>
      <c r="B202" s="22" t="s">
        <v>10</v>
      </c>
      <c r="C202" s="89" t="s">
        <v>316</v>
      </c>
      <c r="D202" s="32" t="s">
        <v>175</v>
      </c>
      <c r="E202" s="90">
        <v>4</v>
      </c>
      <c r="F202" s="23"/>
      <c r="G202" s="64"/>
      <c r="H202" s="29"/>
      <c r="I202" s="36"/>
      <c r="J202" s="36"/>
      <c r="K202" s="25"/>
      <c r="L202" s="29"/>
      <c r="M202" s="26"/>
      <c r="N202" s="26"/>
      <c r="O202" s="26"/>
      <c r="P202" s="25"/>
    </row>
    <row r="203" spans="1:16" ht="24">
      <c r="A203" s="66">
        <f t="shared" si="11"/>
        <v>147</v>
      </c>
      <c r="B203" s="22" t="s">
        <v>10</v>
      </c>
      <c r="C203" s="89" t="s">
        <v>268</v>
      </c>
      <c r="D203" s="32" t="s">
        <v>175</v>
      </c>
      <c r="E203" s="90">
        <v>4</v>
      </c>
      <c r="F203" s="23"/>
      <c r="G203" s="64"/>
      <c r="H203" s="29"/>
      <c r="I203" s="25"/>
      <c r="J203" s="36"/>
      <c r="K203" s="25"/>
      <c r="L203" s="29"/>
      <c r="M203" s="26"/>
      <c r="N203" s="26"/>
      <c r="O203" s="26"/>
      <c r="P203" s="25"/>
    </row>
    <row r="204" spans="1:16" ht="24">
      <c r="A204" s="66">
        <f t="shared" si="11"/>
        <v>148</v>
      </c>
      <c r="B204" s="22" t="s">
        <v>10</v>
      </c>
      <c r="C204" s="89" t="s">
        <v>315</v>
      </c>
      <c r="D204" s="32" t="s">
        <v>175</v>
      </c>
      <c r="E204" s="90">
        <v>8</v>
      </c>
      <c r="F204" s="23"/>
      <c r="G204" s="64"/>
      <c r="H204" s="29"/>
      <c r="I204" s="25"/>
      <c r="J204" s="36"/>
      <c r="K204" s="25"/>
      <c r="L204" s="29"/>
      <c r="M204" s="26"/>
      <c r="N204" s="26"/>
      <c r="O204" s="26"/>
      <c r="P204" s="25"/>
    </row>
    <row r="205" spans="1:16" ht="24">
      <c r="A205" s="66">
        <f t="shared" si="11"/>
        <v>149</v>
      </c>
      <c r="B205" s="22" t="s">
        <v>10</v>
      </c>
      <c r="C205" s="89" t="s">
        <v>314</v>
      </c>
      <c r="D205" s="32" t="s">
        <v>175</v>
      </c>
      <c r="E205" s="90">
        <v>2</v>
      </c>
      <c r="F205" s="23"/>
      <c r="G205" s="64"/>
      <c r="H205" s="29"/>
      <c r="I205" s="25"/>
      <c r="J205" s="36"/>
      <c r="K205" s="25"/>
      <c r="L205" s="29"/>
      <c r="M205" s="26"/>
      <c r="N205" s="26"/>
      <c r="O205" s="26"/>
      <c r="P205" s="25"/>
    </row>
    <row r="206" spans="1:16" ht="24">
      <c r="A206" s="66">
        <f t="shared" si="11"/>
        <v>150</v>
      </c>
      <c r="B206" s="22" t="s">
        <v>10</v>
      </c>
      <c r="C206" s="89" t="s">
        <v>313</v>
      </c>
      <c r="D206" s="32" t="s">
        <v>175</v>
      </c>
      <c r="E206" s="90">
        <v>2</v>
      </c>
      <c r="F206" s="23"/>
      <c r="G206" s="64"/>
      <c r="H206" s="29"/>
      <c r="I206" s="23"/>
      <c r="J206" s="36"/>
      <c r="K206" s="25"/>
      <c r="L206" s="29"/>
      <c r="M206" s="26"/>
      <c r="N206" s="26"/>
      <c r="O206" s="26"/>
      <c r="P206" s="25"/>
    </row>
    <row r="207" spans="1:16" ht="24">
      <c r="A207" s="66">
        <f t="shared" si="11"/>
        <v>151</v>
      </c>
      <c r="B207" s="22" t="s">
        <v>10</v>
      </c>
      <c r="C207" s="89" t="s">
        <v>312</v>
      </c>
      <c r="D207" s="32" t="s">
        <v>175</v>
      </c>
      <c r="E207" s="90">
        <v>2</v>
      </c>
      <c r="F207" s="23"/>
      <c r="G207" s="64"/>
      <c r="H207" s="29"/>
      <c r="I207" s="25"/>
      <c r="J207" s="36"/>
      <c r="K207" s="25"/>
      <c r="L207" s="29"/>
      <c r="M207" s="26"/>
      <c r="N207" s="26"/>
      <c r="O207" s="26"/>
      <c r="P207" s="25"/>
    </row>
    <row r="208" spans="1:16" ht="24">
      <c r="A208" s="66">
        <f t="shared" si="11"/>
        <v>152</v>
      </c>
      <c r="B208" s="22" t="s">
        <v>10</v>
      </c>
      <c r="C208" s="89" t="s">
        <v>311</v>
      </c>
      <c r="D208" s="32" t="s">
        <v>175</v>
      </c>
      <c r="E208" s="90">
        <v>1</v>
      </c>
      <c r="F208" s="23"/>
      <c r="G208" s="64"/>
      <c r="H208" s="29"/>
      <c r="I208" s="36"/>
      <c r="J208" s="36"/>
      <c r="K208" s="25"/>
      <c r="L208" s="29"/>
      <c r="M208" s="26"/>
      <c r="N208" s="26"/>
      <c r="O208" s="26"/>
      <c r="P208" s="25"/>
    </row>
    <row r="209" spans="1:16" ht="12.75">
      <c r="A209" s="66">
        <f t="shared" si="11"/>
        <v>153</v>
      </c>
      <c r="B209" s="22" t="s">
        <v>10</v>
      </c>
      <c r="C209" s="89" t="s">
        <v>310</v>
      </c>
      <c r="D209" s="32" t="s">
        <v>175</v>
      </c>
      <c r="E209" s="90">
        <v>104</v>
      </c>
      <c r="F209" s="23"/>
      <c r="G209" s="64"/>
      <c r="H209" s="29"/>
      <c r="I209" s="36"/>
      <c r="J209" s="36"/>
      <c r="K209" s="25"/>
      <c r="L209" s="29"/>
      <c r="M209" s="26"/>
      <c r="N209" s="26"/>
      <c r="O209" s="26"/>
      <c r="P209" s="25"/>
    </row>
    <row r="210" spans="1:16" ht="24">
      <c r="A210" s="66">
        <f t="shared" si="11"/>
        <v>154</v>
      </c>
      <c r="B210" s="22" t="s">
        <v>10</v>
      </c>
      <c r="C210" s="89" t="s">
        <v>309</v>
      </c>
      <c r="D210" s="32" t="s">
        <v>35</v>
      </c>
      <c r="E210" s="90">
        <v>10</v>
      </c>
      <c r="F210" s="23"/>
      <c r="G210" s="64"/>
      <c r="H210" s="29"/>
      <c r="I210" s="36"/>
      <c r="J210" s="36"/>
      <c r="K210" s="25"/>
      <c r="L210" s="29"/>
      <c r="M210" s="26"/>
      <c r="N210" s="26"/>
      <c r="O210" s="26"/>
      <c r="P210" s="25"/>
    </row>
    <row r="211" spans="1:16" ht="24">
      <c r="A211" s="66">
        <f t="shared" si="11"/>
        <v>155</v>
      </c>
      <c r="B211" s="22" t="s">
        <v>10</v>
      </c>
      <c r="C211" s="89" t="s">
        <v>308</v>
      </c>
      <c r="D211" s="32" t="s">
        <v>35</v>
      </c>
      <c r="E211" s="90">
        <v>8</v>
      </c>
      <c r="F211" s="23"/>
      <c r="G211" s="64"/>
      <c r="H211" s="29"/>
      <c r="I211" s="36"/>
      <c r="J211" s="36"/>
      <c r="K211" s="25"/>
      <c r="L211" s="29"/>
      <c r="M211" s="26"/>
      <c r="N211" s="26"/>
      <c r="O211" s="26"/>
      <c r="P211" s="25"/>
    </row>
    <row r="212" spans="1:16" ht="24">
      <c r="A212" s="66">
        <f t="shared" si="11"/>
        <v>156</v>
      </c>
      <c r="B212" s="22" t="s">
        <v>10</v>
      </c>
      <c r="C212" s="89" t="s">
        <v>307</v>
      </c>
      <c r="D212" s="32" t="s">
        <v>35</v>
      </c>
      <c r="E212" s="90">
        <v>4</v>
      </c>
      <c r="F212" s="23"/>
      <c r="G212" s="64"/>
      <c r="H212" s="29"/>
      <c r="I212" s="36"/>
      <c r="J212" s="36"/>
      <c r="K212" s="25"/>
      <c r="L212" s="29"/>
      <c r="M212" s="26"/>
      <c r="N212" s="26"/>
      <c r="O212" s="26"/>
      <c r="P212" s="25"/>
    </row>
    <row r="213" spans="1:16" ht="24">
      <c r="A213" s="66">
        <f t="shared" si="11"/>
        <v>157</v>
      </c>
      <c r="B213" s="22" t="s">
        <v>10</v>
      </c>
      <c r="C213" s="89" t="s">
        <v>306</v>
      </c>
      <c r="D213" s="32" t="s">
        <v>35</v>
      </c>
      <c r="E213" s="90">
        <v>6</v>
      </c>
      <c r="F213" s="23"/>
      <c r="G213" s="64"/>
      <c r="H213" s="29"/>
      <c r="I213" s="36"/>
      <c r="J213" s="36"/>
      <c r="K213" s="25"/>
      <c r="L213" s="29"/>
      <c r="M213" s="26"/>
      <c r="N213" s="26"/>
      <c r="O213" s="26"/>
      <c r="P213" s="25"/>
    </row>
    <row r="214" spans="1:16" ht="24">
      <c r="A214" s="66">
        <f t="shared" si="11"/>
        <v>158</v>
      </c>
      <c r="B214" s="22" t="s">
        <v>10</v>
      </c>
      <c r="C214" s="89" t="s">
        <v>305</v>
      </c>
      <c r="D214" s="32" t="s">
        <v>35</v>
      </c>
      <c r="E214" s="90">
        <v>6</v>
      </c>
      <c r="F214" s="23"/>
      <c r="G214" s="64"/>
      <c r="H214" s="29"/>
      <c r="I214" s="36"/>
      <c r="J214" s="36"/>
      <c r="K214" s="25"/>
      <c r="L214" s="29"/>
      <c r="M214" s="26"/>
      <c r="N214" s="26"/>
      <c r="O214" s="26"/>
      <c r="P214" s="25"/>
    </row>
    <row r="215" spans="1:16" ht="24">
      <c r="A215" s="66">
        <f t="shared" si="11"/>
        <v>159</v>
      </c>
      <c r="B215" s="22" t="s">
        <v>10</v>
      </c>
      <c r="C215" s="89" t="s">
        <v>304</v>
      </c>
      <c r="D215" s="32" t="s">
        <v>35</v>
      </c>
      <c r="E215" s="90">
        <v>2</v>
      </c>
      <c r="F215" s="23"/>
      <c r="G215" s="64"/>
      <c r="H215" s="29"/>
      <c r="I215" s="25"/>
      <c r="J215" s="36"/>
      <c r="K215" s="25"/>
      <c r="L215" s="29"/>
      <c r="M215" s="26"/>
      <c r="N215" s="26"/>
      <c r="O215" s="26"/>
      <c r="P215" s="25"/>
    </row>
    <row r="216" spans="1:16" ht="24">
      <c r="A216" s="66">
        <f t="shared" si="11"/>
        <v>160</v>
      </c>
      <c r="B216" s="22" t="s">
        <v>10</v>
      </c>
      <c r="C216" s="89" t="s">
        <v>303</v>
      </c>
      <c r="D216" s="32" t="s">
        <v>35</v>
      </c>
      <c r="E216" s="90">
        <v>4</v>
      </c>
      <c r="F216" s="23"/>
      <c r="G216" s="64"/>
      <c r="H216" s="29"/>
      <c r="I216" s="25"/>
      <c r="J216" s="36"/>
      <c r="K216" s="25"/>
      <c r="L216" s="29"/>
      <c r="M216" s="26"/>
      <c r="N216" s="26"/>
      <c r="O216" s="26"/>
      <c r="P216" s="25"/>
    </row>
    <row r="217" spans="1:16" ht="24">
      <c r="A217" s="66">
        <f t="shared" si="11"/>
        <v>161</v>
      </c>
      <c r="B217" s="22" t="s">
        <v>10</v>
      </c>
      <c r="C217" s="89" t="s">
        <v>302</v>
      </c>
      <c r="D217" s="32" t="s">
        <v>35</v>
      </c>
      <c r="E217" s="90">
        <v>8</v>
      </c>
      <c r="F217" s="23"/>
      <c r="G217" s="64"/>
      <c r="H217" s="29"/>
      <c r="I217" s="25"/>
      <c r="J217" s="36"/>
      <c r="K217" s="25"/>
      <c r="L217" s="29"/>
      <c r="M217" s="26"/>
      <c r="N217" s="26"/>
      <c r="O217" s="26"/>
      <c r="P217" s="25"/>
    </row>
    <row r="218" spans="1:16" ht="24">
      <c r="A218" s="66">
        <f t="shared" si="11"/>
        <v>162</v>
      </c>
      <c r="B218" s="22" t="s">
        <v>10</v>
      </c>
      <c r="C218" s="89" t="s">
        <v>301</v>
      </c>
      <c r="D218" s="32" t="s">
        <v>35</v>
      </c>
      <c r="E218" s="90">
        <v>10</v>
      </c>
      <c r="F218" s="23"/>
      <c r="G218" s="64"/>
      <c r="H218" s="29"/>
      <c r="I218" s="23"/>
      <c r="J218" s="36"/>
      <c r="K218" s="25"/>
      <c r="L218" s="29"/>
      <c r="M218" s="26"/>
      <c r="N218" s="26"/>
      <c r="O218" s="26"/>
      <c r="P218" s="25"/>
    </row>
    <row r="219" spans="1:16" ht="24">
      <c r="A219" s="66">
        <f t="shared" si="11"/>
        <v>163</v>
      </c>
      <c r="B219" s="22" t="s">
        <v>10</v>
      </c>
      <c r="C219" s="89" t="s">
        <v>300</v>
      </c>
      <c r="D219" s="32" t="s">
        <v>35</v>
      </c>
      <c r="E219" s="90">
        <v>14</v>
      </c>
      <c r="F219" s="23"/>
      <c r="G219" s="64"/>
      <c r="H219" s="29"/>
      <c r="I219" s="25"/>
      <c r="J219" s="36"/>
      <c r="K219" s="25"/>
      <c r="L219" s="29"/>
      <c r="M219" s="26"/>
      <c r="N219" s="26"/>
      <c r="O219" s="26"/>
      <c r="P219" s="25"/>
    </row>
    <row r="220" spans="1:16" ht="24">
      <c r="A220" s="66">
        <f t="shared" si="11"/>
        <v>164</v>
      </c>
      <c r="B220" s="22" t="s">
        <v>10</v>
      </c>
      <c r="C220" s="89" t="s">
        <v>299</v>
      </c>
      <c r="D220" s="32" t="s">
        <v>35</v>
      </c>
      <c r="E220" s="90">
        <v>2</v>
      </c>
      <c r="F220" s="23"/>
      <c r="G220" s="64"/>
      <c r="H220" s="29"/>
      <c r="I220" s="36"/>
      <c r="J220" s="36"/>
      <c r="K220" s="25"/>
      <c r="L220" s="29"/>
      <c r="M220" s="26"/>
      <c r="N220" s="26"/>
      <c r="O220" s="26"/>
      <c r="P220" s="25"/>
    </row>
    <row r="221" spans="1:16" ht="24">
      <c r="A221" s="66">
        <f t="shared" si="11"/>
        <v>165</v>
      </c>
      <c r="B221" s="22" t="s">
        <v>10</v>
      </c>
      <c r="C221" s="89" t="s">
        <v>298</v>
      </c>
      <c r="D221" s="32" t="s">
        <v>35</v>
      </c>
      <c r="E221" s="90">
        <v>8</v>
      </c>
      <c r="F221" s="23"/>
      <c r="G221" s="64"/>
      <c r="H221" s="29"/>
      <c r="I221" s="36"/>
      <c r="J221" s="36"/>
      <c r="K221" s="25"/>
      <c r="L221" s="29"/>
      <c r="M221" s="26"/>
      <c r="N221" s="26"/>
      <c r="O221" s="26"/>
      <c r="P221" s="25"/>
    </row>
    <row r="222" spans="1:16" ht="24">
      <c r="A222" s="66">
        <f t="shared" si="11"/>
        <v>166</v>
      </c>
      <c r="B222" s="22" t="s">
        <v>10</v>
      </c>
      <c r="C222" s="89" t="s">
        <v>297</v>
      </c>
      <c r="D222" s="32" t="s">
        <v>35</v>
      </c>
      <c r="E222" s="90">
        <v>2</v>
      </c>
      <c r="F222" s="23"/>
      <c r="G222" s="64"/>
      <c r="H222" s="29"/>
      <c r="I222" s="36"/>
      <c r="J222" s="36"/>
      <c r="K222" s="25"/>
      <c r="L222" s="29"/>
      <c r="M222" s="26"/>
      <c r="N222" s="26"/>
      <c r="O222" s="26"/>
      <c r="P222" s="25"/>
    </row>
    <row r="223" spans="1:16" ht="24">
      <c r="A223" s="66">
        <f t="shared" si="11"/>
        <v>167</v>
      </c>
      <c r="B223" s="22" t="s">
        <v>10</v>
      </c>
      <c r="C223" s="89" t="s">
        <v>296</v>
      </c>
      <c r="D223" s="32" t="s">
        <v>35</v>
      </c>
      <c r="E223" s="90">
        <v>6</v>
      </c>
      <c r="F223" s="23"/>
      <c r="G223" s="64"/>
      <c r="H223" s="29"/>
      <c r="I223" s="36"/>
      <c r="J223" s="36"/>
      <c r="K223" s="25"/>
      <c r="L223" s="29"/>
      <c r="M223" s="26"/>
      <c r="N223" s="26"/>
      <c r="O223" s="26"/>
      <c r="P223" s="25"/>
    </row>
    <row r="224" spans="1:16" ht="24">
      <c r="A224" s="66">
        <f t="shared" si="11"/>
        <v>168</v>
      </c>
      <c r="B224" s="22" t="s">
        <v>10</v>
      </c>
      <c r="C224" s="89" t="s">
        <v>295</v>
      </c>
      <c r="D224" s="32" t="s">
        <v>35</v>
      </c>
      <c r="E224" s="90">
        <v>6</v>
      </c>
      <c r="F224" s="23"/>
      <c r="G224" s="64"/>
      <c r="H224" s="29"/>
      <c r="I224" s="36"/>
      <c r="J224" s="36"/>
      <c r="K224" s="25"/>
      <c r="L224" s="29"/>
      <c r="M224" s="26"/>
      <c r="N224" s="26"/>
      <c r="O224" s="26"/>
      <c r="P224" s="25"/>
    </row>
    <row r="225" spans="1:16" ht="24">
      <c r="A225" s="66">
        <f t="shared" si="11"/>
        <v>169</v>
      </c>
      <c r="B225" s="22" t="s">
        <v>10</v>
      </c>
      <c r="C225" s="89" t="s">
        <v>294</v>
      </c>
      <c r="D225" s="32" t="s">
        <v>35</v>
      </c>
      <c r="E225" s="90">
        <v>44</v>
      </c>
      <c r="F225" s="23"/>
      <c r="G225" s="64"/>
      <c r="H225" s="29"/>
      <c r="I225" s="36"/>
      <c r="J225" s="36"/>
      <c r="K225" s="25"/>
      <c r="L225" s="29"/>
      <c r="M225" s="26"/>
      <c r="N225" s="26"/>
      <c r="O225" s="26"/>
      <c r="P225" s="25"/>
    </row>
    <row r="226" spans="1:16" ht="24">
      <c r="A226" s="66">
        <f t="shared" si="11"/>
        <v>170</v>
      </c>
      <c r="B226" s="22" t="s">
        <v>10</v>
      </c>
      <c r="C226" s="89" t="s">
        <v>293</v>
      </c>
      <c r="D226" s="32" t="s">
        <v>35</v>
      </c>
      <c r="E226" s="90">
        <v>10</v>
      </c>
      <c r="F226" s="23"/>
      <c r="G226" s="64"/>
      <c r="H226" s="29"/>
      <c r="I226" s="36"/>
      <c r="J226" s="36"/>
      <c r="K226" s="25"/>
      <c r="L226" s="29"/>
      <c r="M226" s="26"/>
      <c r="N226" s="26"/>
      <c r="O226" s="26"/>
      <c r="P226" s="25"/>
    </row>
    <row r="227" spans="1:16" ht="24">
      <c r="A227" s="66">
        <f t="shared" si="11"/>
        <v>171</v>
      </c>
      <c r="B227" s="22" t="s">
        <v>10</v>
      </c>
      <c r="C227" s="91" t="s">
        <v>292</v>
      </c>
      <c r="D227" s="32" t="s">
        <v>172</v>
      </c>
      <c r="E227" s="90">
        <v>1</v>
      </c>
      <c r="F227" s="23"/>
      <c r="G227" s="64"/>
      <c r="H227" s="29"/>
      <c r="I227" s="25"/>
      <c r="J227" s="36"/>
      <c r="K227" s="25"/>
      <c r="L227" s="29"/>
      <c r="M227" s="26"/>
      <c r="N227" s="26"/>
      <c r="O227" s="26"/>
      <c r="P227" s="25"/>
    </row>
    <row r="228" spans="1:16" ht="12.75">
      <c r="A228" s="66"/>
      <c r="B228" s="22"/>
      <c r="C228" s="105"/>
      <c r="D228" s="90"/>
      <c r="E228" s="32"/>
      <c r="F228" s="23"/>
      <c r="G228" s="64"/>
      <c r="H228" s="29"/>
      <c r="I228" s="25"/>
      <c r="J228" s="36"/>
      <c r="K228" s="25"/>
      <c r="L228" s="29"/>
      <c r="M228" s="26"/>
      <c r="N228" s="26"/>
      <c r="O228" s="26"/>
      <c r="P228" s="25"/>
    </row>
    <row r="229" spans="1:16" ht="12.75">
      <c r="A229" s="66"/>
      <c r="B229" s="22"/>
      <c r="C229" s="90" t="s">
        <v>174</v>
      </c>
      <c r="D229" s="90"/>
      <c r="E229" s="32"/>
      <c r="F229" s="23"/>
      <c r="G229" s="64"/>
      <c r="H229" s="29"/>
      <c r="I229" s="25"/>
      <c r="J229" s="36"/>
      <c r="K229" s="25"/>
      <c r="L229" s="29"/>
      <c r="M229" s="26"/>
      <c r="N229" s="26"/>
      <c r="O229" s="26"/>
      <c r="P229" s="25"/>
    </row>
    <row r="230" spans="1:16" ht="36">
      <c r="A230" s="66">
        <f>A227+1</f>
        <v>172</v>
      </c>
      <c r="B230" s="22" t="s">
        <v>10</v>
      </c>
      <c r="C230" s="89" t="s">
        <v>291</v>
      </c>
      <c r="D230" s="32" t="s">
        <v>35</v>
      </c>
      <c r="E230" s="90">
        <v>10</v>
      </c>
      <c r="F230" s="23"/>
      <c r="G230" s="64"/>
      <c r="H230" s="29"/>
      <c r="I230" s="23"/>
      <c r="J230" s="36"/>
      <c r="K230" s="25"/>
      <c r="L230" s="29"/>
      <c r="M230" s="26"/>
      <c r="N230" s="26"/>
      <c r="O230" s="26"/>
      <c r="P230" s="25"/>
    </row>
    <row r="231" spans="1:16" ht="36">
      <c r="A231" s="66">
        <f aca="true" t="shared" si="12" ref="A231:A244">A230+1</f>
        <v>173</v>
      </c>
      <c r="B231" s="22" t="s">
        <v>10</v>
      </c>
      <c r="C231" s="89" t="s">
        <v>290</v>
      </c>
      <c r="D231" s="32" t="s">
        <v>35</v>
      </c>
      <c r="E231" s="90">
        <v>8</v>
      </c>
      <c r="F231" s="23"/>
      <c r="G231" s="64"/>
      <c r="H231" s="29"/>
      <c r="I231" s="25"/>
      <c r="J231" s="36"/>
      <c r="K231" s="25"/>
      <c r="L231" s="29"/>
      <c r="M231" s="26"/>
      <c r="N231" s="26"/>
      <c r="O231" s="26"/>
      <c r="P231" s="25"/>
    </row>
    <row r="232" spans="1:16" ht="36">
      <c r="A232" s="66">
        <f t="shared" si="12"/>
        <v>174</v>
      </c>
      <c r="B232" s="22" t="s">
        <v>10</v>
      </c>
      <c r="C232" s="89" t="s">
        <v>289</v>
      </c>
      <c r="D232" s="32" t="s">
        <v>35</v>
      </c>
      <c r="E232" s="90">
        <v>4</v>
      </c>
      <c r="F232" s="23"/>
      <c r="G232" s="64"/>
      <c r="H232" s="29"/>
      <c r="I232" s="36"/>
      <c r="J232" s="36"/>
      <c r="K232" s="25"/>
      <c r="L232" s="29"/>
      <c r="M232" s="26"/>
      <c r="N232" s="26"/>
      <c r="O232" s="26"/>
      <c r="P232" s="25"/>
    </row>
    <row r="233" spans="1:16" ht="36">
      <c r="A233" s="66">
        <f t="shared" si="12"/>
        <v>175</v>
      </c>
      <c r="B233" s="22" t="s">
        <v>10</v>
      </c>
      <c r="C233" s="89" t="s">
        <v>288</v>
      </c>
      <c r="D233" s="32" t="s">
        <v>35</v>
      </c>
      <c r="E233" s="90">
        <v>6</v>
      </c>
      <c r="F233" s="23"/>
      <c r="G233" s="64"/>
      <c r="H233" s="29"/>
      <c r="I233" s="36"/>
      <c r="J233" s="36"/>
      <c r="K233" s="25"/>
      <c r="L233" s="29"/>
      <c r="M233" s="26"/>
      <c r="N233" s="26"/>
      <c r="O233" s="26"/>
      <c r="P233" s="25"/>
    </row>
    <row r="234" spans="1:16" ht="36">
      <c r="A234" s="66">
        <f t="shared" si="12"/>
        <v>176</v>
      </c>
      <c r="B234" s="22" t="s">
        <v>10</v>
      </c>
      <c r="C234" s="89" t="s">
        <v>287</v>
      </c>
      <c r="D234" s="32" t="s">
        <v>35</v>
      </c>
      <c r="E234" s="90">
        <v>6</v>
      </c>
      <c r="F234" s="23"/>
      <c r="G234" s="64"/>
      <c r="H234" s="29"/>
      <c r="I234" s="36"/>
      <c r="J234" s="36"/>
      <c r="K234" s="25"/>
      <c r="L234" s="29"/>
      <c r="M234" s="26"/>
      <c r="N234" s="26"/>
      <c r="O234" s="26"/>
      <c r="P234" s="25"/>
    </row>
    <row r="235" spans="1:16" ht="36">
      <c r="A235" s="66">
        <f t="shared" si="12"/>
        <v>177</v>
      </c>
      <c r="B235" s="22" t="s">
        <v>10</v>
      </c>
      <c r="C235" s="89" t="s">
        <v>286</v>
      </c>
      <c r="D235" s="32" t="s">
        <v>35</v>
      </c>
      <c r="E235" s="90">
        <v>2</v>
      </c>
      <c r="F235" s="23"/>
      <c r="G235" s="64"/>
      <c r="H235" s="29"/>
      <c r="I235" s="36"/>
      <c r="J235" s="36"/>
      <c r="K235" s="25"/>
      <c r="L235" s="29"/>
      <c r="M235" s="26"/>
      <c r="N235" s="26"/>
      <c r="O235" s="26"/>
      <c r="P235" s="25"/>
    </row>
    <row r="236" spans="1:16" ht="36">
      <c r="A236" s="66">
        <f t="shared" si="12"/>
        <v>178</v>
      </c>
      <c r="B236" s="22" t="s">
        <v>10</v>
      </c>
      <c r="C236" s="89" t="s">
        <v>285</v>
      </c>
      <c r="D236" s="32" t="s">
        <v>35</v>
      </c>
      <c r="E236" s="90">
        <v>4</v>
      </c>
      <c r="F236" s="23"/>
      <c r="G236" s="64"/>
      <c r="H236" s="29"/>
      <c r="I236" s="36"/>
      <c r="J236" s="36"/>
      <c r="K236" s="25"/>
      <c r="L236" s="29"/>
      <c r="M236" s="26"/>
      <c r="N236" s="26"/>
      <c r="O236" s="26"/>
      <c r="P236" s="25"/>
    </row>
    <row r="237" spans="1:16" ht="36">
      <c r="A237" s="66">
        <f t="shared" si="12"/>
        <v>179</v>
      </c>
      <c r="B237" s="22" t="s">
        <v>10</v>
      </c>
      <c r="C237" s="89" t="s">
        <v>284</v>
      </c>
      <c r="D237" s="32" t="s">
        <v>35</v>
      </c>
      <c r="E237" s="90">
        <v>8</v>
      </c>
      <c r="F237" s="23"/>
      <c r="G237" s="64"/>
      <c r="H237" s="29"/>
      <c r="I237" s="36"/>
      <c r="J237" s="36"/>
      <c r="K237" s="25"/>
      <c r="L237" s="29"/>
      <c r="M237" s="26"/>
      <c r="N237" s="26"/>
      <c r="O237" s="26"/>
      <c r="P237" s="25"/>
    </row>
    <row r="238" spans="1:16" ht="36">
      <c r="A238" s="66">
        <f t="shared" si="12"/>
        <v>180</v>
      </c>
      <c r="B238" s="22" t="s">
        <v>10</v>
      </c>
      <c r="C238" s="89" t="s">
        <v>283</v>
      </c>
      <c r="D238" s="32" t="s">
        <v>35</v>
      </c>
      <c r="E238" s="90">
        <v>10</v>
      </c>
      <c r="F238" s="23"/>
      <c r="G238" s="64"/>
      <c r="H238" s="29"/>
      <c r="I238" s="36"/>
      <c r="J238" s="36"/>
      <c r="K238" s="25"/>
      <c r="L238" s="29"/>
      <c r="M238" s="26"/>
      <c r="N238" s="26"/>
      <c r="O238" s="26"/>
      <c r="P238" s="25"/>
    </row>
    <row r="239" spans="1:16" ht="36">
      <c r="A239" s="66">
        <f t="shared" si="12"/>
        <v>181</v>
      </c>
      <c r="B239" s="22" t="s">
        <v>10</v>
      </c>
      <c r="C239" s="89" t="s">
        <v>282</v>
      </c>
      <c r="D239" s="32" t="s">
        <v>35</v>
      </c>
      <c r="E239" s="90">
        <v>14</v>
      </c>
      <c r="F239" s="23"/>
      <c r="G239" s="64"/>
      <c r="H239" s="29"/>
      <c r="I239" s="25"/>
      <c r="J239" s="36"/>
      <c r="K239" s="25"/>
      <c r="L239" s="29"/>
      <c r="M239" s="26"/>
      <c r="N239" s="26"/>
      <c r="O239" s="26"/>
      <c r="P239" s="25"/>
    </row>
    <row r="240" spans="1:16" ht="36">
      <c r="A240" s="66">
        <f t="shared" si="12"/>
        <v>182</v>
      </c>
      <c r="B240" s="22" t="s">
        <v>10</v>
      </c>
      <c r="C240" s="89" t="s">
        <v>281</v>
      </c>
      <c r="D240" s="32" t="s">
        <v>35</v>
      </c>
      <c r="E240" s="90">
        <v>2</v>
      </c>
      <c r="F240" s="23"/>
      <c r="G240" s="64"/>
      <c r="H240" s="29"/>
      <c r="I240" s="25"/>
      <c r="J240" s="36"/>
      <c r="K240" s="25"/>
      <c r="L240" s="29"/>
      <c r="M240" s="26"/>
      <c r="N240" s="26"/>
      <c r="O240" s="26"/>
      <c r="P240" s="25"/>
    </row>
    <row r="241" spans="1:16" ht="36">
      <c r="A241" s="66">
        <f t="shared" si="12"/>
        <v>183</v>
      </c>
      <c r="B241" s="22" t="s">
        <v>10</v>
      </c>
      <c r="C241" s="89" t="s">
        <v>280</v>
      </c>
      <c r="D241" s="32" t="s">
        <v>35</v>
      </c>
      <c r="E241" s="90">
        <v>8</v>
      </c>
      <c r="F241" s="23"/>
      <c r="G241" s="64"/>
      <c r="H241" s="29"/>
      <c r="I241" s="25"/>
      <c r="J241" s="36"/>
      <c r="K241" s="25"/>
      <c r="L241" s="29"/>
      <c r="M241" s="26"/>
      <c r="N241" s="26"/>
      <c r="O241" s="26"/>
      <c r="P241" s="25"/>
    </row>
    <row r="242" spans="1:16" ht="24">
      <c r="A242" s="66">
        <f t="shared" si="12"/>
        <v>184</v>
      </c>
      <c r="B242" s="22" t="s">
        <v>10</v>
      </c>
      <c r="C242" s="89" t="s">
        <v>230</v>
      </c>
      <c r="D242" s="32" t="s">
        <v>172</v>
      </c>
      <c r="E242" s="90">
        <v>1</v>
      </c>
      <c r="F242" s="23"/>
      <c r="G242" s="64"/>
      <c r="H242" s="29"/>
      <c r="I242" s="23"/>
      <c r="J242" s="36"/>
      <c r="K242" s="25"/>
      <c r="L242" s="29"/>
      <c r="M242" s="26"/>
      <c r="N242" s="26"/>
      <c r="O242" s="26"/>
      <c r="P242" s="25"/>
    </row>
    <row r="243" spans="1:16" ht="24">
      <c r="A243" s="66">
        <f t="shared" si="12"/>
        <v>185</v>
      </c>
      <c r="B243" s="22" t="s">
        <v>10</v>
      </c>
      <c r="C243" s="89" t="s">
        <v>255</v>
      </c>
      <c r="D243" s="32" t="s">
        <v>35</v>
      </c>
      <c r="E243" s="90">
        <v>104</v>
      </c>
      <c r="F243" s="23"/>
      <c r="G243" s="64"/>
      <c r="H243" s="29"/>
      <c r="I243" s="25"/>
      <c r="J243" s="36"/>
      <c r="K243" s="25"/>
      <c r="L243" s="29"/>
      <c r="M243" s="26"/>
      <c r="N243" s="26"/>
      <c r="O243" s="26"/>
      <c r="P243" s="25"/>
    </row>
    <row r="244" spans="1:16" ht="24">
      <c r="A244" s="66">
        <f t="shared" si="12"/>
        <v>186</v>
      </c>
      <c r="B244" s="22" t="s">
        <v>10</v>
      </c>
      <c r="C244" s="89" t="s">
        <v>254</v>
      </c>
      <c r="D244" s="32" t="s">
        <v>172</v>
      </c>
      <c r="E244" s="90">
        <v>1</v>
      </c>
      <c r="F244" s="23"/>
      <c r="G244" s="64"/>
      <c r="H244" s="29"/>
      <c r="I244" s="36"/>
      <c r="J244" s="36"/>
      <c r="K244" s="25"/>
      <c r="L244" s="29"/>
      <c r="M244" s="26"/>
      <c r="N244" s="26"/>
      <c r="O244" s="26"/>
      <c r="P244" s="25"/>
    </row>
    <row r="245" spans="1:16" ht="12.75">
      <c r="A245" s="66"/>
      <c r="B245" s="22"/>
      <c r="C245" s="105"/>
      <c r="D245" s="90"/>
      <c r="E245" s="32"/>
      <c r="F245" s="23"/>
      <c r="G245" s="64"/>
      <c r="H245" s="29"/>
      <c r="I245" s="36"/>
      <c r="J245" s="36"/>
      <c r="K245" s="25"/>
      <c r="L245" s="29"/>
      <c r="M245" s="26"/>
      <c r="N245" s="26"/>
      <c r="O245" s="26"/>
      <c r="P245" s="25"/>
    </row>
    <row r="246" spans="1:16" ht="36">
      <c r="A246" s="66"/>
      <c r="B246" s="22"/>
      <c r="C246" s="92" t="s">
        <v>279</v>
      </c>
      <c r="D246" s="90"/>
      <c r="E246" s="32"/>
      <c r="F246" s="23"/>
      <c r="G246" s="64"/>
      <c r="H246" s="29"/>
      <c r="I246" s="36"/>
      <c r="J246" s="36"/>
      <c r="K246" s="25"/>
      <c r="L246" s="29"/>
      <c r="M246" s="26"/>
      <c r="N246" s="26"/>
      <c r="O246" s="26"/>
      <c r="P246" s="25"/>
    </row>
    <row r="247" spans="1:16" ht="12.75">
      <c r="A247" s="66"/>
      <c r="B247" s="22"/>
      <c r="C247" s="90" t="s">
        <v>184</v>
      </c>
      <c r="D247" s="90"/>
      <c r="E247" s="32"/>
      <c r="F247" s="23"/>
      <c r="G247" s="64"/>
      <c r="H247" s="29"/>
      <c r="I247" s="36"/>
      <c r="J247" s="36"/>
      <c r="K247" s="25"/>
      <c r="L247" s="29"/>
      <c r="M247" s="26"/>
      <c r="N247" s="26"/>
      <c r="O247" s="26"/>
      <c r="P247" s="25"/>
    </row>
    <row r="248" spans="1:16" ht="36">
      <c r="A248" s="66">
        <f>A244+1</f>
        <v>187</v>
      </c>
      <c r="B248" s="22" t="s">
        <v>10</v>
      </c>
      <c r="C248" s="91" t="s">
        <v>1126</v>
      </c>
      <c r="D248" s="32" t="s">
        <v>175</v>
      </c>
      <c r="E248" s="90">
        <v>4</v>
      </c>
      <c r="F248" s="23"/>
      <c r="G248" s="64"/>
      <c r="H248" s="29"/>
      <c r="I248" s="36"/>
      <c r="J248" s="36"/>
      <c r="K248" s="25"/>
      <c r="L248" s="29"/>
      <c r="M248" s="26"/>
      <c r="N248" s="26"/>
      <c r="O248" s="26"/>
      <c r="P248" s="25"/>
    </row>
    <row r="249" spans="1:16" ht="24">
      <c r="A249" s="66">
        <f>A248+1</f>
        <v>188</v>
      </c>
      <c r="B249" s="22" t="s">
        <v>10</v>
      </c>
      <c r="C249" s="91" t="s">
        <v>1127</v>
      </c>
      <c r="D249" s="32" t="s">
        <v>175</v>
      </c>
      <c r="E249" s="90">
        <v>2</v>
      </c>
      <c r="F249" s="23"/>
      <c r="G249" s="64"/>
      <c r="H249" s="29"/>
      <c r="I249" s="25"/>
      <c r="J249" s="36"/>
      <c r="K249" s="25"/>
      <c r="L249" s="29"/>
      <c r="M249" s="26"/>
      <c r="N249" s="26"/>
      <c r="O249" s="26"/>
      <c r="P249" s="25"/>
    </row>
    <row r="250" spans="1:16" ht="12.75">
      <c r="A250" s="66"/>
      <c r="B250" s="22"/>
      <c r="C250" s="90" t="s">
        <v>278</v>
      </c>
      <c r="D250" s="32"/>
      <c r="E250" s="90"/>
      <c r="F250" s="23"/>
      <c r="G250" s="64"/>
      <c r="H250" s="29"/>
      <c r="I250" s="25"/>
      <c r="J250" s="36"/>
      <c r="K250" s="25"/>
      <c r="L250" s="29"/>
      <c r="M250" s="26"/>
      <c r="N250" s="26"/>
      <c r="O250" s="26"/>
      <c r="P250" s="25"/>
    </row>
    <row r="251" spans="1:16" ht="36">
      <c r="A251" s="66">
        <f>A249+1</f>
        <v>189</v>
      </c>
      <c r="B251" s="22" t="s">
        <v>10</v>
      </c>
      <c r="C251" s="89" t="s">
        <v>277</v>
      </c>
      <c r="D251" s="32" t="s">
        <v>35</v>
      </c>
      <c r="E251" s="90">
        <v>4</v>
      </c>
      <c r="F251" s="23"/>
      <c r="G251" s="64"/>
      <c r="H251" s="29"/>
      <c r="I251" s="25"/>
      <c r="J251" s="36"/>
      <c r="K251" s="25"/>
      <c r="L251" s="29"/>
      <c r="M251" s="26"/>
      <c r="N251" s="26"/>
      <c r="O251" s="26"/>
      <c r="P251" s="25"/>
    </row>
    <row r="252" spans="1:16" ht="24">
      <c r="A252" s="66">
        <f>A251+1</f>
        <v>190</v>
      </c>
      <c r="B252" s="22" t="s">
        <v>10</v>
      </c>
      <c r="C252" s="89" t="s">
        <v>276</v>
      </c>
      <c r="D252" s="32" t="s">
        <v>35</v>
      </c>
      <c r="E252" s="90">
        <v>2</v>
      </c>
      <c r="F252" s="23"/>
      <c r="G252" s="64"/>
      <c r="H252" s="29"/>
      <c r="I252" s="23"/>
      <c r="J252" s="36"/>
      <c r="K252" s="25"/>
      <c r="L252" s="29"/>
      <c r="M252" s="26"/>
      <c r="N252" s="26"/>
      <c r="O252" s="26"/>
      <c r="P252" s="25"/>
    </row>
    <row r="253" spans="1:16" ht="24">
      <c r="A253" s="66">
        <f>A252+1</f>
        <v>191</v>
      </c>
      <c r="B253" s="22" t="s">
        <v>10</v>
      </c>
      <c r="C253" s="89" t="s">
        <v>275</v>
      </c>
      <c r="D253" s="32" t="s">
        <v>35</v>
      </c>
      <c r="E253" s="90">
        <v>4</v>
      </c>
      <c r="F253" s="23"/>
      <c r="G253" s="64"/>
      <c r="H253" s="29"/>
      <c r="I253" s="25"/>
      <c r="J253" s="36"/>
      <c r="K253" s="25"/>
      <c r="L253" s="29"/>
      <c r="M253" s="26"/>
      <c r="N253" s="26"/>
      <c r="O253" s="26"/>
      <c r="P253" s="25"/>
    </row>
    <row r="254" spans="1:16" ht="12.75">
      <c r="A254" s="66">
        <f>A253+1</f>
        <v>192</v>
      </c>
      <c r="B254" s="22" t="s">
        <v>10</v>
      </c>
      <c r="C254" s="89" t="s">
        <v>274</v>
      </c>
      <c r="D254" s="32" t="s">
        <v>35</v>
      </c>
      <c r="E254" s="90">
        <v>2</v>
      </c>
      <c r="F254" s="23"/>
      <c r="G254" s="64"/>
      <c r="H254" s="29"/>
      <c r="I254" s="36"/>
      <c r="J254" s="36"/>
      <c r="K254" s="25"/>
      <c r="L254" s="29"/>
      <c r="M254" s="26"/>
      <c r="N254" s="26"/>
      <c r="O254" s="26"/>
      <c r="P254" s="25"/>
    </row>
    <row r="255" spans="1:16" ht="12.75">
      <c r="A255" s="66"/>
      <c r="B255" s="22"/>
      <c r="C255" s="90" t="s">
        <v>179</v>
      </c>
      <c r="D255" s="90"/>
      <c r="E255" s="32"/>
      <c r="F255" s="23"/>
      <c r="G255" s="64"/>
      <c r="H255" s="29"/>
      <c r="I255" s="36"/>
      <c r="J255" s="36"/>
      <c r="K255" s="25"/>
      <c r="L255" s="29"/>
      <c r="M255" s="26"/>
      <c r="N255" s="26"/>
      <c r="O255" s="26"/>
      <c r="P255" s="25"/>
    </row>
    <row r="256" spans="1:16" ht="24">
      <c r="A256" s="66">
        <f>A254+1</f>
        <v>193</v>
      </c>
      <c r="B256" s="22" t="s">
        <v>10</v>
      </c>
      <c r="C256" s="89" t="s">
        <v>273</v>
      </c>
      <c r="D256" s="32" t="s">
        <v>2</v>
      </c>
      <c r="E256" s="106">
        <v>35</v>
      </c>
      <c r="F256" s="23"/>
      <c r="G256" s="64"/>
      <c r="H256" s="29"/>
      <c r="I256" s="23"/>
      <c r="J256" s="36"/>
      <c r="K256" s="25"/>
      <c r="L256" s="29"/>
      <c r="M256" s="26"/>
      <c r="N256" s="26"/>
      <c r="O256" s="26"/>
      <c r="P256" s="25"/>
    </row>
    <row r="257" spans="1:16" ht="24">
      <c r="A257" s="66">
        <f>A256+1</f>
        <v>194</v>
      </c>
      <c r="B257" s="22" t="s">
        <v>10</v>
      </c>
      <c r="C257" s="89" t="s">
        <v>272</v>
      </c>
      <c r="D257" s="32" t="s">
        <v>2</v>
      </c>
      <c r="E257" s="106">
        <v>22</v>
      </c>
      <c r="F257" s="23"/>
      <c r="G257" s="64"/>
      <c r="H257" s="29"/>
      <c r="I257" s="23"/>
      <c r="J257" s="36"/>
      <c r="K257" s="25"/>
      <c r="L257" s="29"/>
      <c r="M257" s="26"/>
      <c r="N257" s="26"/>
      <c r="O257" s="26"/>
      <c r="P257" s="25"/>
    </row>
    <row r="258" spans="1:16" ht="24">
      <c r="A258" s="66">
        <f>A257+1</f>
        <v>195</v>
      </c>
      <c r="B258" s="22" t="s">
        <v>10</v>
      </c>
      <c r="C258" s="89" t="s">
        <v>271</v>
      </c>
      <c r="D258" s="32" t="s">
        <v>2</v>
      </c>
      <c r="E258" s="106">
        <v>20</v>
      </c>
      <c r="F258" s="23"/>
      <c r="G258" s="64"/>
      <c r="H258" s="29"/>
      <c r="I258" s="23"/>
      <c r="J258" s="36"/>
      <c r="K258" s="25"/>
      <c r="L258" s="29"/>
      <c r="M258" s="26"/>
      <c r="N258" s="26"/>
      <c r="O258" s="26"/>
      <c r="P258" s="25"/>
    </row>
    <row r="259" spans="1:16" ht="12.75">
      <c r="A259" s="66"/>
      <c r="B259" s="22"/>
      <c r="C259" s="90" t="s">
        <v>198</v>
      </c>
      <c r="D259" s="32"/>
      <c r="E259" s="90"/>
      <c r="F259" s="23"/>
      <c r="G259" s="64"/>
      <c r="H259" s="29"/>
      <c r="I259" s="36"/>
      <c r="J259" s="36"/>
      <c r="K259" s="25"/>
      <c r="L259" s="29"/>
      <c r="M259" s="26"/>
      <c r="N259" s="26"/>
      <c r="O259" s="26"/>
      <c r="P259" s="25"/>
    </row>
    <row r="260" spans="1:16" ht="24">
      <c r="A260" s="66">
        <f>A258+1</f>
        <v>196</v>
      </c>
      <c r="B260" s="22" t="s">
        <v>10</v>
      </c>
      <c r="C260" s="89" t="s">
        <v>270</v>
      </c>
      <c r="D260" s="32" t="s">
        <v>2</v>
      </c>
      <c r="E260" s="106">
        <v>10</v>
      </c>
      <c r="F260" s="23"/>
      <c r="G260" s="64"/>
      <c r="H260" s="29"/>
      <c r="I260" s="36"/>
      <c r="J260" s="36"/>
      <c r="K260" s="25"/>
      <c r="L260" s="29"/>
      <c r="M260" s="26"/>
      <c r="N260" s="26"/>
      <c r="O260" s="26"/>
      <c r="P260" s="25"/>
    </row>
    <row r="261" spans="1:16" ht="12.75">
      <c r="A261" s="66">
        <f>A260+1</f>
        <v>197</v>
      </c>
      <c r="B261" s="22" t="s">
        <v>10</v>
      </c>
      <c r="C261" s="89" t="s">
        <v>197</v>
      </c>
      <c r="D261" s="32" t="s">
        <v>0</v>
      </c>
      <c r="E261" s="106">
        <v>7</v>
      </c>
      <c r="F261" s="23"/>
      <c r="G261" s="64"/>
      <c r="H261" s="29"/>
      <c r="I261" s="25"/>
      <c r="J261" s="36"/>
      <c r="K261" s="25"/>
      <c r="L261" s="29"/>
      <c r="M261" s="26"/>
      <c r="N261" s="26"/>
      <c r="O261" s="26"/>
      <c r="P261" s="25"/>
    </row>
    <row r="262" spans="1:16" ht="24">
      <c r="A262" s="66">
        <f>A261+1</f>
        <v>198</v>
      </c>
      <c r="B262" s="22" t="s">
        <v>10</v>
      </c>
      <c r="C262" s="89" t="s">
        <v>269</v>
      </c>
      <c r="D262" s="32" t="s">
        <v>35</v>
      </c>
      <c r="E262" s="106">
        <v>2</v>
      </c>
      <c r="F262" s="23"/>
      <c r="G262" s="64"/>
      <c r="H262" s="29"/>
      <c r="I262" s="25"/>
      <c r="J262" s="36"/>
      <c r="K262" s="25"/>
      <c r="L262" s="29"/>
      <c r="M262" s="26"/>
      <c r="N262" s="26"/>
      <c r="O262" s="26"/>
      <c r="P262" s="25"/>
    </row>
    <row r="263" spans="1:16" ht="12.75">
      <c r="A263" s="66">
        <f>A262+1</f>
        <v>199</v>
      </c>
      <c r="B263" s="22" t="s">
        <v>10</v>
      </c>
      <c r="C263" s="89" t="s">
        <v>195</v>
      </c>
      <c r="D263" s="32" t="s">
        <v>175</v>
      </c>
      <c r="E263" s="106">
        <v>1</v>
      </c>
      <c r="F263" s="23"/>
      <c r="G263" s="64"/>
      <c r="H263" s="29"/>
      <c r="I263" s="25"/>
      <c r="J263" s="36"/>
      <c r="K263" s="25"/>
      <c r="L263" s="29"/>
      <c r="M263" s="26"/>
      <c r="N263" s="26"/>
      <c r="O263" s="26"/>
      <c r="P263" s="25"/>
    </row>
    <row r="264" spans="1:16" ht="12.75">
      <c r="A264" s="66"/>
      <c r="B264" s="22"/>
      <c r="C264" s="90" t="s">
        <v>246</v>
      </c>
      <c r="D264" s="32"/>
      <c r="E264" s="90"/>
      <c r="F264" s="23"/>
      <c r="G264" s="64"/>
      <c r="H264" s="29"/>
      <c r="I264" s="23"/>
      <c r="J264" s="36"/>
      <c r="K264" s="25"/>
      <c r="L264" s="29"/>
      <c r="M264" s="26"/>
      <c r="N264" s="26"/>
      <c r="O264" s="26"/>
      <c r="P264" s="25"/>
    </row>
    <row r="265" spans="1:16" ht="24">
      <c r="A265" s="66">
        <f>A263+1</f>
        <v>200</v>
      </c>
      <c r="B265" s="22" t="s">
        <v>10</v>
      </c>
      <c r="C265" s="89" t="s">
        <v>245</v>
      </c>
      <c r="D265" s="32" t="s">
        <v>175</v>
      </c>
      <c r="E265" s="90">
        <v>2</v>
      </c>
      <c r="F265" s="23"/>
      <c r="G265" s="64"/>
      <c r="H265" s="29"/>
      <c r="I265" s="25"/>
      <c r="J265" s="36"/>
      <c r="K265" s="25"/>
      <c r="L265" s="29"/>
      <c r="M265" s="26"/>
      <c r="N265" s="26"/>
      <c r="O265" s="26"/>
      <c r="P265" s="25"/>
    </row>
    <row r="266" spans="1:16" ht="24">
      <c r="A266" s="66">
        <f aca="true" t="shared" si="13" ref="A266:A276">A265+1</f>
        <v>201</v>
      </c>
      <c r="B266" s="22" t="s">
        <v>10</v>
      </c>
      <c r="C266" s="89" t="s">
        <v>244</v>
      </c>
      <c r="D266" s="32" t="s">
        <v>175</v>
      </c>
      <c r="E266" s="90">
        <v>3</v>
      </c>
      <c r="F266" s="23"/>
      <c r="G266" s="64"/>
      <c r="H266" s="29"/>
      <c r="I266" s="36"/>
      <c r="J266" s="36"/>
      <c r="K266" s="25"/>
      <c r="L266" s="29"/>
      <c r="M266" s="26"/>
      <c r="N266" s="26"/>
      <c r="O266" s="26"/>
      <c r="P266" s="25"/>
    </row>
    <row r="267" spans="1:16" ht="24">
      <c r="A267" s="66">
        <f t="shared" si="13"/>
        <v>202</v>
      </c>
      <c r="B267" s="22" t="s">
        <v>10</v>
      </c>
      <c r="C267" s="89" t="s">
        <v>268</v>
      </c>
      <c r="D267" s="32" t="s">
        <v>175</v>
      </c>
      <c r="E267" s="90">
        <v>4</v>
      </c>
      <c r="F267" s="23"/>
      <c r="G267" s="64"/>
      <c r="H267" s="29"/>
      <c r="I267" s="36"/>
      <c r="J267" s="36"/>
      <c r="K267" s="25"/>
      <c r="L267" s="29"/>
      <c r="M267" s="26"/>
      <c r="N267" s="26"/>
      <c r="O267" s="26"/>
      <c r="P267" s="25"/>
    </row>
    <row r="268" spans="1:16" ht="24">
      <c r="A268" s="66">
        <f t="shared" si="13"/>
        <v>203</v>
      </c>
      <c r="B268" s="22" t="s">
        <v>10</v>
      </c>
      <c r="C268" s="89" t="s">
        <v>267</v>
      </c>
      <c r="D268" s="32" t="s">
        <v>175</v>
      </c>
      <c r="E268" s="90">
        <v>6</v>
      </c>
      <c r="F268" s="23"/>
      <c r="G268" s="64"/>
      <c r="H268" s="29"/>
      <c r="I268" s="36"/>
      <c r="J268" s="36"/>
      <c r="K268" s="25"/>
      <c r="L268" s="29"/>
      <c r="M268" s="26"/>
      <c r="N268" s="26"/>
      <c r="O268" s="26"/>
      <c r="P268" s="25"/>
    </row>
    <row r="269" spans="1:16" ht="24">
      <c r="A269" s="66">
        <f t="shared" si="13"/>
        <v>204</v>
      </c>
      <c r="B269" s="22" t="s">
        <v>10</v>
      </c>
      <c r="C269" s="89" t="s">
        <v>266</v>
      </c>
      <c r="D269" s="32" t="s">
        <v>35</v>
      </c>
      <c r="E269" s="90">
        <v>4</v>
      </c>
      <c r="F269" s="23"/>
      <c r="G269" s="64"/>
      <c r="H269" s="29"/>
      <c r="I269" s="23"/>
      <c r="J269" s="36"/>
      <c r="K269" s="25"/>
      <c r="L269" s="29"/>
      <c r="M269" s="26"/>
      <c r="N269" s="26"/>
      <c r="O269" s="26"/>
      <c r="P269" s="25"/>
    </row>
    <row r="270" spans="1:16" ht="24">
      <c r="A270" s="66">
        <f t="shared" si="13"/>
        <v>205</v>
      </c>
      <c r="B270" s="22" t="s">
        <v>10</v>
      </c>
      <c r="C270" s="89" t="s">
        <v>265</v>
      </c>
      <c r="D270" s="32" t="s">
        <v>35</v>
      </c>
      <c r="E270" s="90">
        <v>4</v>
      </c>
      <c r="F270" s="23"/>
      <c r="G270" s="64"/>
      <c r="H270" s="29"/>
      <c r="I270" s="23"/>
      <c r="J270" s="36"/>
      <c r="K270" s="25"/>
      <c r="L270" s="29"/>
      <c r="M270" s="26"/>
      <c r="N270" s="26"/>
      <c r="O270" s="26"/>
      <c r="P270" s="25"/>
    </row>
    <row r="271" spans="1:16" ht="24">
      <c r="A271" s="66">
        <f t="shared" si="13"/>
        <v>206</v>
      </c>
      <c r="B271" s="22" t="s">
        <v>10</v>
      </c>
      <c r="C271" s="89" t="s">
        <v>264</v>
      </c>
      <c r="D271" s="32" t="s">
        <v>35</v>
      </c>
      <c r="E271" s="90">
        <v>2</v>
      </c>
      <c r="F271" s="23"/>
      <c r="G271" s="64"/>
      <c r="H271" s="29"/>
      <c r="I271" s="23"/>
      <c r="J271" s="36"/>
      <c r="K271" s="25"/>
      <c r="L271" s="29"/>
      <c r="M271" s="26"/>
      <c r="N271" s="26"/>
      <c r="O271" s="26"/>
      <c r="P271" s="25"/>
    </row>
    <row r="272" spans="1:16" ht="24">
      <c r="A272" s="66">
        <f t="shared" si="13"/>
        <v>207</v>
      </c>
      <c r="B272" s="22" t="s">
        <v>10</v>
      </c>
      <c r="C272" s="89" t="s">
        <v>263</v>
      </c>
      <c r="D272" s="32" t="s">
        <v>35</v>
      </c>
      <c r="E272" s="90">
        <v>2</v>
      </c>
      <c r="F272" s="23"/>
      <c r="G272" s="64"/>
      <c r="H272" s="29"/>
      <c r="I272" s="36"/>
      <c r="J272" s="36"/>
      <c r="K272" s="25"/>
      <c r="L272" s="29"/>
      <c r="M272" s="26"/>
      <c r="N272" s="26"/>
      <c r="O272" s="26"/>
      <c r="P272" s="25"/>
    </row>
    <row r="273" spans="1:16" ht="12.75">
      <c r="A273" s="66">
        <f t="shared" si="13"/>
        <v>208</v>
      </c>
      <c r="B273" s="22" t="s">
        <v>10</v>
      </c>
      <c r="C273" s="89" t="s">
        <v>262</v>
      </c>
      <c r="D273" s="32" t="s">
        <v>35</v>
      </c>
      <c r="E273" s="90">
        <v>2</v>
      </c>
      <c r="F273" s="23"/>
      <c r="G273" s="64"/>
      <c r="H273" s="29"/>
      <c r="I273" s="25"/>
      <c r="J273" s="36"/>
      <c r="K273" s="25"/>
      <c r="L273" s="29"/>
      <c r="M273" s="26"/>
      <c r="N273" s="26"/>
      <c r="O273" s="26"/>
      <c r="P273" s="25"/>
    </row>
    <row r="274" spans="1:16" ht="12.75">
      <c r="A274" s="66">
        <f t="shared" si="13"/>
        <v>209</v>
      </c>
      <c r="B274" s="22" t="s">
        <v>10</v>
      </c>
      <c r="C274" s="89" t="s">
        <v>193</v>
      </c>
      <c r="D274" s="32" t="s">
        <v>191</v>
      </c>
      <c r="E274" s="90">
        <v>0.2</v>
      </c>
      <c r="F274" s="23"/>
      <c r="G274" s="64"/>
      <c r="H274" s="29"/>
      <c r="I274" s="25"/>
      <c r="J274" s="36"/>
      <c r="K274" s="25"/>
      <c r="L274" s="29"/>
      <c r="M274" s="26"/>
      <c r="N274" s="26"/>
      <c r="O274" s="26"/>
      <c r="P274" s="25"/>
    </row>
    <row r="275" spans="1:16" ht="12.75">
      <c r="A275" s="66">
        <f t="shared" si="13"/>
        <v>210</v>
      </c>
      <c r="B275" s="22" t="s">
        <v>10</v>
      </c>
      <c r="C275" s="89" t="s">
        <v>192</v>
      </c>
      <c r="D275" s="32" t="s">
        <v>191</v>
      </c>
      <c r="E275" s="90">
        <v>0.4</v>
      </c>
      <c r="F275" s="23"/>
      <c r="G275" s="64"/>
      <c r="H275" s="29"/>
      <c r="I275" s="25"/>
      <c r="J275" s="36"/>
      <c r="K275" s="25"/>
      <c r="L275" s="29"/>
      <c r="M275" s="26"/>
      <c r="N275" s="26"/>
      <c r="O275" s="26"/>
      <c r="P275" s="25"/>
    </row>
    <row r="276" spans="1:16" ht="24">
      <c r="A276" s="66">
        <f t="shared" si="13"/>
        <v>211</v>
      </c>
      <c r="B276" s="22" t="s">
        <v>10</v>
      </c>
      <c r="C276" s="89" t="s">
        <v>261</v>
      </c>
      <c r="D276" s="32" t="s">
        <v>172</v>
      </c>
      <c r="E276" s="90">
        <v>1</v>
      </c>
      <c r="F276" s="23"/>
      <c r="G276" s="64"/>
      <c r="H276" s="29"/>
      <c r="I276" s="23"/>
      <c r="J276" s="36"/>
      <c r="K276" s="25"/>
      <c r="L276" s="29"/>
      <c r="M276" s="26"/>
      <c r="N276" s="26"/>
      <c r="O276" s="26"/>
      <c r="P276" s="25"/>
    </row>
    <row r="277" spans="1:16" ht="12.75">
      <c r="A277" s="66"/>
      <c r="B277" s="22"/>
      <c r="C277" s="90" t="s">
        <v>190</v>
      </c>
      <c r="D277" s="32"/>
      <c r="E277" s="90"/>
      <c r="F277" s="23"/>
      <c r="G277" s="64"/>
      <c r="H277" s="29"/>
      <c r="I277" s="25"/>
      <c r="J277" s="36"/>
      <c r="K277" s="25"/>
      <c r="L277" s="29"/>
      <c r="M277" s="26"/>
      <c r="N277" s="26"/>
      <c r="O277" s="26"/>
      <c r="P277" s="25"/>
    </row>
    <row r="278" spans="1:16" ht="24">
      <c r="A278" s="66">
        <f>A276+1</f>
        <v>212</v>
      </c>
      <c r="B278" s="22" t="s">
        <v>10</v>
      </c>
      <c r="C278" s="89" t="s">
        <v>260</v>
      </c>
      <c r="D278" s="32" t="s">
        <v>2</v>
      </c>
      <c r="E278" s="90">
        <v>10</v>
      </c>
      <c r="F278" s="23"/>
      <c r="G278" s="64"/>
      <c r="H278" s="29"/>
      <c r="I278" s="36"/>
      <c r="J278" s="36"/>
      <c r="K278" s="25"/>
      <c r="L278" s="29"/>
      <c r="M278" s="26"/>
      <c r="N278" s="26"/>
      <c r="O278" s="26"/>
      <c r="P278" s="25"/>
    </row>
    <row r="279" spans="1:16" ht="24">
      <c r="A279" s="66">
        <f aca="true" t="shared" si="14" ref="A279:A286">A278+1</f>
        <v>213</v>
      </c>
      <c r="B279" s="22" t="s">
        <v>10</v>
      </c>
      <c r="C279" s="89" t="s">
        <v>259</v>
      </c>
      <c r="D279" s="32" t="s">
        <v>0</v>
      </c>
      <c r="E279" s="90">
        <v>1</v>
      </c>
      <c r="F279" s="23"/>
      <c r="G279" s="64"/>
      <c r="H279" s="29"/>
      <c r="I279" s="36"/>
      <c r="J279" s="36"/>
      <c r="K279" s="25"/>
      <c r="L279" s="29"/>
      <c r="M279" s="26"/>
      <c r="N279" s="26"/>
      <c r="O279" s="26"/>
      <c r="P279" s="25"/>
    </row>
    <row r="280" spans="1:16" ht="24">
      <c r="A280" s="66">
        <f t="shared" si="14"/>
        <v>214</v>
      </c>
      <c r="B280" s="22" t="s">
        <v>10</v>
      </c>
      <c r="C280" s="89" t="s">
        <v>258</v>
      </c>
      <c r="D280" s="32" t="s">
        <v>0</v>
      </c>
      <c r="E280" s="90">
        <v>6</v>
      </c>
      <c r="F280" s="23"/>
      <c r="G280" s="64"/>
      <c r="H280" s="29"/>
      <c r="I280" s="36"/>
      <c r="J280" s="36"/>
      <c r="K280" s="25"/>
      <c r="L280" s="29"/>
      <c r="M280" s="26"/>
      <c r="N280" s="26"/>
      <c r="O280" s="26"/>
      <c r="P280" s="25"/>
    </row>
    <row r="281" spans="1:16" ht="24">
      <c r="A281" s="66">
        <f t="shared" si="14"/>
        <v>215</v>
      </c>
      <c r="B281" s="22" t="s">
        <v>10</v>
      </c>
      <c r="C281" s="89" t="s">
        <v>257</v>
      </c>
      <c r="D281" s="32" t="s">
        <v>35</v>
      </c>
      <c r="E281" s="90">
        <v>10</v>
      </c>
      <c r="F281" s="23"/>
      <c r="G281" s="64"/>
      <c r="H281" s="29"/>
      <c r="I281" s="23"/>
      <c r="J281" s="36"/>
      <c r="K281" s="25"/>
      <c r="L281" s="29"/>
      <c r="M281" s="26"/>
      <c r="N281" s="26"/>
      <c r="O281" s="26"/>
      <c r="P281" s="25"/>
    </row>
    <row r="282" spans="1:16" ht="12.75">
      <c r="A282" s="66">
        <f t="shared" si="14"/>
        <v>216</v>
      </c>
      <c r="B282" s="22" t="s">
        <v>10</v>
      </c>
      <c r="C282" s="89" t="s">
        <v>256</v>
      </c>
      <c r="D282" s="32" t="s">
        <v>35</v>
      </c>
      <c r="E282" s="90">
        <v>2</v>
      </c>
      <c r="F282" s="23"/>
      <c r="G282" s="64"/>
      <c r="H282" s="29"/>
      <c r="I282" s="36"/>
      <c r="J282" s="36"/>
      <c r="K282" s="25"/>
      <c r="L282" s="29"/>
      <c r="M282" s="26"/>
      <c r="N282" s="26"/>
      <c r="O282" s="26"/>
      <c r="P282" s="25"/>
    </row>
    <row r="283" spans="1:16" ht="12.75">
      <c r="A283" s="66">
        <f t="shared" si="14"/>
        <v>217</v>
      </c>
      <c r="B283" s="22" t="s">
        <v>10</v>
      </c>
      <c r="C283" s="89" t="s">
        <v>231</v>
      </c>
      <c r="D283" s="32" t="s">
        <v>35</v>
      </c>
      <c r="E283" s="90">
        <v>2</v>
      </c>
      <c r="F283" s="23"/>
      <c r="G283" s="64"/>
      <c r="H283" s="29"/>
      <c r="I283" s="36"/>
      <c r="J283" s="36"/>
      <c r="K283" s="25"/>
      <c r="L283" s="29"/>
      <c r="M283" s="26"/>
      <c r="N283" s="26"/>
      <c r="O283" s="26"/>
      <c r="P283" s="25"/>
    </row>
    <row r="284" spans="1:16" ht="24">
      <c r="A284" s="66">
        <f t="shared" si="14"/>
        <v>218</v>
      </c>
      <c r="B284" s="22" t="s">
        <v>10</v>
      </c>
      <c r="C284" s="89" t="s">
        <v>230</v>
      </c>
      <c r="D284" s="32" t="s">
        <v>172</v>
      </c>
      <c r="E284" s="90">
        <v>1</v>
      </c>
      <c r="F284" s="23"/>
      <c r="G284" s="64"/>
      <c r="H284" s="29"/>
      <c r="I284" s="23"/>
      <c r="J284" s="36"/>
      <c r="K284" s="25"/>
      <c r="L284" s="29"/>
      <c r="M284" s="26"/>
      <c r="N284" s="26"/>
      <c r="O284" s="26"/>
      <c r="P284" s="25"/>
    </row>
    <row r="285" spans="1:16" ht="24">
      <c r="A285" s="66">
        <f t="shared" si="14"/>
        <v>219</v>
      </c>
      <c r="B285" s="22" t="s">
        <v>10</v>
      </c>
      <c r="C285" s="89" t="s">
        <v>255</v>
      </c>
      <c r="D285" s="32" t="s">
        <v>35</v>
      </c>
      <c r="E285" s="90">
        <v>6</v>
      </c>
      <c r="F285" s="23"/>
      <c r="G285" s="64"/>
      <c r="H285" s="29"/>
      <c r="I285" s="25"/>
      <c r="J285" s="36"/>
      <c r="K285" s="25"/>
      <c r="L285" s="29"/>
      <c r="M285" s="26"/>
      <c r="N285" s="26"/>
      <c r="O285" s="26"/>
      <c r="P285" s="25"/>
    </row>
    <row r="286" spans="1:16" ht="24">
      <c r="A286" s="66">
        <f t="shared" si="14"/>
        <v>220</v>
      </c>
      <c r="B286" s="22" t="s">
        <v>10</v>
      </c>
      <c r="C286" s="89" t="s">
        <v>254</v>
      </c>
      <c r="D286" s="32" t="s">
        <v>172</v>
      </c>
      <c r="E286" s="90">
        <v>1</v>
      </c>
      <c r="F286" s="23"/>
      <c r="G286" s="64"/>
      <c r="H286" s="29"/>
      <c r="I286" s="36"/>
      <c r="J286" s="36"/>
      <c r="K286" s="25"/>
      <c r="L286" s="29"/>
      <c r="M286" s="26"/>
      <c r="N286" s="26"/>
      <c r="O286" s="26"/>
      <c r="P286" s="25"/>
    </row>
    <row r="287" spans="1:16" ht="12.75">
      <c r="A287" s="66"/>
      <c r="B287" s="22"/>
      <c r="C287" s="105"/>
      <c r="D287" s="90"/>
      <c r="E287" s="32"/>
      <c r="F287" s="23"/>
      <c r="G287" s="64"/>
      <c r="H287" s="29"/>
      <c r="I287" s="25"/>
      <c r="J287" s="36"/>
      <c r="K287" s="25"/>
      <c r="L287" s="29"/>
      <c r="M287" s="26"/>
      <c r="N287" s="26"/>
      <c r="O287" s="26"/>
      <c r="P287" s="25"/>
    </row>
    <row r="288" spans="1:17" ht="24">
      <c r="A288" s="66"/>
      <c r="B288" s="22"/>
      <c r="C288" s="92" t="s">
        <v>253</v>
      </c>
      <c r="D288" s="90"/>
      <c r="E288" s="32"/>
      <c r="F288" s="23"/>
      <c r="G288" s="64"/>
      <c r="H288" s="29"/>
      <c r="I288" s="25"/>
      <c r="J288" s="36"/>
      <c r="K288" s="25"/>
      <c r="L288" s="29"/>
      <c r="M288" s="26"/>
      <c r="N288" s="26"/>
      <c r="O288" s="26"/>
      <c r="P288" s="25"/>
      <c r="Q288" s="196"/>
    </row>
    <row r="289" spans="1:17" ht="12.75">
      <c r="A289" s="66"/>
      <c r="B289" s="22"/>
      <c r="C289" s="90" t="s">
        <v>184</v>
      </c>
      <c r="D289" s="90"/>
      <c r="E289" s="32"/>
      <c r="F289" s="23"/>
      <c r="G289" s="64"/>
      <c r="H289" s="29"/>
      <c r="I289" s="36"/>
      <c r="J289" s="36"/>
      <c r="K289" s="25"/>
      <c r="L289" s="29"/>
      <c r="M289" s="26"/>
      <c r="N289" s="26"/>
      <c r="O289" s="26"/>
      <c r="P289" s="25"/>
      <c r="Q289" s="196"/>
    </row>
    <row r="290" spans="1:17" ht="48">
      <c r="A290" s="66">
        <f>A286+1</f>
        <v>221</v>
      </c>
      <c r="B290" s="22" t="s">
        <v>10</v>
      </c>
      <c r="C290" s="89" t="s">
        <v>1128</v>
      </c>
      <c r="D290" s="32" t="s">
        <v>175</v>
      </c>
      <c r="E290" s="90">
        <v>6</v>
      </c>
      <c r="F290" s="23"/>
      <c r="G290" s="64"/>
      <c r="H290" s="29"/>
      <c r="I290" s="36"/>
      <c r="J290" s="36"/>
      <c r="K290" s="25"/>
      <c r="L290" s="29"/>
      <c r="M290" s="26"/>
      <c r="N290" s="26"/>
      <c r="O290" s="26"/>
      <c r="P290" s="25"/>
      <c r="Q290" s="196"/>
    </row>
    <row r="291" spans="1:17" ht="48">
      <c r="A291" s="66">
        <f aca="true" t="shared" si="15" ref="A291:A299">A290+1</f>
        <v>222</v>
      </c>
      <c r="B291" s="22" t="s">
        <v>10</v>
      </c>
      <c r="C291" s="91" t="s">
        <v>1129</v>
      </c>
      <c r="D291" s="32" t="s">
        <v>175</v>
      </c>
      <c r="E291" s="90">
        <v>1</v>
      </c>
      <c r="F291" s="23"/>
      <c r="G291" s="64"/>
      <c r="H291" s="29"/>
      <c r="I291" s="36"/>
      <c r="J291" s="36"/>
      <c r="K291" s="25"/>
      <c r="L291" s="29"/>
      <c r="M291" s="26"/>
      <c r="N291" s="26"/>
      <c r="O291" s="26"/>
      <c r="P291" s="25"/>
      <c r="Q291" s="196"/>
    </row>
    <row r="292" spans="1:17" ht="48">
      <c r="A292" s="66">
        <f t="shared" si="15"/>
        <v>223</v>
      </c>
      <c r="B292" s="22" t="s">
        <v>10</v>
      </c>
      <c r="C292" s="91" t="s">
        <v>1130</v>
      </c>
      <c r="D292" s="32" t="s">
        <v>175</v>
      </c>
      <c r="E292" s="90">
        <v>1</v>
      </c>
      <c r="F292" s="23"/>
      <c r="G292" s="64"/>
      <c r="H292" s="29"/>
      <c r="I292" s="36"/>
      <c r="J292" s="36"/>
      <c r="K292" s="25"/>
      <c r="L292" s="29"/>
      <c r="M292" s="26"/>
      <c r="N292" s="26"/>
      <c r="O292" s="26"/>
      <c r="P292" s="25"/>
      <c r="Q292" s="196"/>
    </row>
    <row r="293" spans="1:17" ht="48">
      <c r="A293" s="66">
        <f t="shared" si="15"/>
        <v>224</v>
      </c>
      <c r="B293" s="22" t="s">
        <v>10</v>
      </c>
      <c r="C293" s="91" t="s">
        <v>1131</v>
      </c>
      <c r="D293" s="32" t="s">
        <v>175</v>
      </c>
      <c r="E293" s="90">
        <v>1</v>
      </c>
      <c r="F293" s="23"/>
      <c r="G293" s="64"/>
      <c r="H293" s="29"/>
      <c r="I293" s="36"/>
      <c r="J293" s="36"/>
      <c r="K293" s="25"/>
      <c r="L293" s="29"/>
      <c r="M293" s="26"/>
      <c r="N293" s="26"/>
      <c r="O293" s="26"/>
      <c r="P293" s="25"/>
      <c r="Q293" s="196"/>
    </row>
    <row r="294" spans="1:17" ht="48">
      <c r="A294" s="66">
        <f t="shared" si="15"/>
        <v>225</v>
      </c>
      <c r="B294" s="22" t="s">
        <v>10</v>
      </c>
      <c r="C294" s="91" t="s">
        <v>1132</v>
      </c>
      <c r="D294" s="32" t="s">
        <v>175</v>
      </c>
      <c r="E294" s="90">
        <v>1</v>
      </c>
      <c r="F294" s="23"/>
      <c r="G294" s="64"/>
      <c r="H294" s="29"/>
      <c r="I294" s="36"/>
      <c r="J294" s="36"/>
      <c r="K294" s="25"/>
      <c r="L294" s="29"/>
      <c r="M294" s="26"/>
      <c r="N294" s="26"/>
      <c r="O294" s="26"/>
      <c r="P294" s="25"/>
      <c r="Q294" s="196"/>
    </row>
    <row r="295" spans="1:17" ht="48">
      <c r="A295" s="66">
        <f t="shared" si="15"/>
        <v>226</v>
      </c>
      <c r="B295" s="22" t="s">
        <v>10</v>
      </c>
      <c r="C295" s="91" t="s">
        <v>1133</v>
      </c>
      <c r="D295" s="32" t="s">
        <v>175</v>
      </c>
      <c r="E295" s="90">
        <v>4</v>
      </c>
      <c r="F295" s="23"/>
      <c r="G295" s="64"/>
      <c r="H295" s="29"/>
      <c r="I295" s="25"/>
      <c r="J295" s="36"/>
      <c r="K295" s="25"/>
      <c r="L295" s="29"/>
      <c r="M295" s="26"/>
      <c r="N295" s="26"/>
      <c r="O295" s="26"/>
      <c r="P295" s="25"/>
      <c r="Q295" s="196"/>
    </row>
    <row r="296" spans="1:17" ht="48">
      <c r="A296" s="66">
        <f t="shared" si="15"/>
        <v>227</v>
      </c>
      <c r="B296" s="22" t="s">
        <v>10</v>
      </c>
      <c r="C296" s="91" t="s">
        <v>1134</v>
      </c>
      <c r="D296" s="32" t="s">
        <v>175</v>
      </c>
      <c r="E296" s="90">
        <v>3</v>
      </c>
      <c r="F296" s="23"/>
      <c r="G296" s="64"/>
      <c r="H296" s="29"/>
      <c r="I296" s="25"/>
      <c r="J296" s="36"/>
      <c r="K296" s="25"/>
      <c r="L296" s="29"/>
      <c r="M296" s="26"/>
      <c r="N296" s="26"/>
      <c r="O296" s="26"/>
      <c r="P296" s="25"/>
      <c r="Q296" s="196"/>
    </row>
    <row r="297" spans="1:17" ht="48">
      <c r="A297" s="66">
        <f t="shared" si="15"/>
        <v>228</v>
      </c>
      <c r="B297" s="22" t="s">
        <v>10</v>
      </c>
      <c r="C297" s="91" t="s">
        <v>1135</v>
      </c>
      <c r="D297" s="32" t="s">
        <v>175</v>
      </c>
      <c r="E297" s="90">
        <v>1</v>
      </c>
      <c r="F297" s="23"/>
      <c r="G297" s="64"/>
      <c r="H297" s="29"/>
      <c r="I297" s="25"/>
      <c r="J297" s="36"/>
      <c r="K297" s="25"/>
      <c r="L297" s="29"/>
      <c r="M297" s="26"/>
      <c r="N297" s="26"/>
      <c r="O297" s="26"/>
      <c r="P297" s="25"/>
      <c r="Q297" s="196"/>
    </row>
    <row r="298" spans="1:17" ht="48">
      <c r="A298" s="66">
        <f t="shared" si="15"/>
        <v>229</v>
      </c>
      <c r="B298" s="22" t="s">
        <v>10</v>
      </c>
      <c r="C298" s="91" t="s">
        <v>1136</v>
      </c>
      <c r="D298" s="32" t="s">
        <v>175</v>
      </c>
      <c r="E298" s="90">
        <v>3</v>
      </c>
      <c r="F298" s="23"/>
      <c r="G298" s="64"/>
      <c r="H298" s="29"/>
      <c r="I298" s="23"/>
      <c r="J298" s="36"/>
      <c r="K298" s="25"/>
      <c r="L298" s="29"/>
      <c r="M298" s="26"/>
      <c r="N298" s="26"/>
      <c r="O298" s="26"/>
      <c r="P298" s="25"/>
      <c r="Q298" s="196"/>
    </row>
    <row r="299" spans="1:17" ht="48">
      <c r="A299" s="66">
        <f t="shared" si="15"/>
        <v>230</v>
      </c>
      <c r="B299" s="22" t="s">
        <v>10</v>
      </c>
      <c r="C299" s="91" t="s">
        <v>1137</v>
      </c>
      <c r="D299" s="32" t="s">
        <v>175</v>
      </c>
      <c r="E299" s="90">
        <v>1</v>
      </c>
      <c r="F299" s="23"/>
      <c r="G299" s="64"/>
      <c r="H299" s="29"/>
      <c r="I299" s="25"/>
      <c r="J299" s="36"/>
      <c r="K299" s="25"/>
      <c r="L299" s="29"/>
      <c r="M299" s="26"/>
      <c r="N299" s="26"/>
      <c r="O299" s="26"/>
      <c r="P299" s="25"/>
      <c r="Q299" s="196"/>
    </row>
    <row r="300" spans="1:17" ht="12.75">
      <c r="A300" s="66"/>
      <c r="B300" s="22"/>
      <c r="C300" s="90" t="s">
        <v>183</v>
      </c>
      <c r="D300" s="32"/>
      <c r="E300" s="90"/>
      <c r="F300" s="23"/>
      <c r="G300" s="64"/>
      <c r="H300" s="29"/>
      <c r="I300" s="36"/>
      <c r="J300" s="36"/>
      <c r="K300" s="25"/>
      <c r="L300" s="29"/>
      <c r="M300" s="26"/>
      <c r="N300" s="26"/>
      <c r="O300" s="26"/>
      <c r="P300" s="25"/>
      <c r="Q300" s="196"/>
    </row>
    <row r="301" spans="1:17" ht="24">
      <c r="A301" s="66">
        <f>A299+1</f>
        <v>231</v>
      </c>
      <c r="B301" s="22" t="s">
        <v>10</v>
      </c>
      <c r="C301" s="89" t="s">
        <v>225</v>
      </c>
      <c r="D301" s="32" t="s">
        <v>35</v>
      </c>
      <c r="E301" s="90">
        <v>2</v>
      </c>
      <c r="F301" s="23"/>
      <c r="G301" s="64"/>
      <c r="H301" s="29"/>
      <c r="I301" s="36"/>
      <c r="J301" s="36"/>
      <c r="K301" s="25"/>
      <c r="L301" s="29"/>
      <c r="M301" s="26"/>
      <c r="N301" s="26"/>
      <c r="O301" s="26"/>
      <c r="P301" s="25"/>
      <c r="Q301" s="196"/>
    </row>
    <row r="302" spans="1:17" ht="24">
      <c r="A302" s="66">
        <f aca="true" t="shared" si="16" ref="A302:A308">A301+1</f>
        <v>232</v>
      </c>
      <c r="B302" s="22" t="s">
        <v>10</v>
      </c>
      <c r="C302" s="89" t="s">
        <v>182</v>
      </c>
      <c r="D302" s="32" t="s">
        <v>35</v>
      </c>
      <c r="E302" s="90">
        <v>2</v>
      </c>
      <c r="F302" s="23"/>
      <c r="G302" s="64"/>
      <c r="H302" s="29"/>
      <c r="I302" s="23"/>
      <c r="J302" s="36"/>
      <c r="K302" s="25"/>
      <c r="L302" s="29"/>
      <c r="M302" s="26"/>
      <c r="N302" s="26"/>
      <c r="O302" s="26"/>
      <c r="P302" s="25"/>
      <c r="Q302" s="196"/>
    </row>
    <row r="303" spans="1:17" ht="24">
      <c r="A303" s="66">
        <f t="shared" si="16"/>
        <v>233</v>
      </c>
      <c r="B303" s="22" t="s">
        <v>10</v>
      </c>
      <c r="C303" s="89" t="s">
        <v>252</v>
      </c>
      <c r="D303" s="32" t="s">
        <v>35</v>
      </c>
      <c r="E303" s="107" t="s">
        <v>181</v>
      </c>
      <c r="F303" s="23"/>
      <c r="G303" s="64"/>
      <c r="H303" s="29"/>
      <c r="I303" s="23"/>
      <c r="J303" s="36"/>
      <c r="K303" s="25"/>
      <c r="L303" s="29"/>
      <c r="M303" s="26"/>
      <c r="N303" s="26"/>
      <c r="O303" s="26"/>
      <c r="P303" s="25"/>
      <c r="Q303" s="196"/>
    </row>
    <row r="304" spans="1:17" ht="24">
      <c r="A304" s="66">
        <f t="shared" si="16"/>
        <v>234</v>
      </c>
      <c r="B304" s="22" t="s">
        <v>10</v>
      </c>
      <c r="C304" s="89" t="s">
        <v>224</v>
      </c>
      <c r="D304" s="32" t="s">
        <v>35</v>
      </c>
      <c r="E304" s="107" t="s">
        <v>251</v>
      </c>
      <c r="F304" s="23"/>
      <c r="G304" s="64"/>
      <c r="H304" s="29"/>
      <c r="I304" s="23"/>
      <c r="J304" s="36"/>
      <c r="K304" s="25"/>
      <c r="L304" s="29"/>
      <c r="M304" s="26"/>
      <c r="N304" s="26"/>
      <c r="O304" s="26"/>
      <c r="P304" s="25"/>
      <c r="Q304" s="196"/>
    </row>
    <row r="305" spans="1:17" ht="24">
      <c r="A305" s="66">
        <f t="shared" si="16"/>
        <v>235</v>
      </c>
      <c r="B305" s="22" t="s">
        <v>10</v>
      </c>
      <c r="C305" s="89" t="s">
        <v>180</v>
      </c>
      <c r="D305" s="32" t="s">
        <v>35</v>
      </c>
      <c r="E305" s="90">
        <v>3</v>
      </c>
      <c r="F305" s="23"/>
      <c r="G305" s="64"/>
      <c r="H305" s="29"/>
      <c r="I305" s="36"/>
      <c r="J305" s="36"/>
      <c r="K305" s="25"/>
      <c r="L305" s="29"/>
      <c r="M305" s="26"/>
      <c r="N305" s="26"/>
      <c r="O305" s="26"/>
      <c r="P305" s="25"/>
      <c r="Q305" s="196"/>
    </row>
    <row r="306" spans="1:17" ht="24">
      <c r="A306" s="66">
        <f t="shared" si="16"/>
        <v>236</v>
      </c>
      <c r="B306" s="22" t="s">
        <v>10</v>
      </c>
      <c r="C306" s="89" t="s">
        <v>250</v>
      </c>
      <c r="D306" s="32" t="s">
        <v>35</v>
      </c>
      <c r="E306" s="90">
        <v>19</v>
      </c>
      <c r="F306" s="23"/>
      <c r="G306" s="64"/>
      <c r="H306" s="29"/>
      <c r="I306" s="36"/>
      <c r="J306" s="36"/>
      <c r="K306" s="25"/>
      <c r="L306" s="29"/>
      <c r="M306" s="26"/>
      <c r="N306" s="26"/>
      <c r="O306" s="26"/>
      <c r="P306" s="25"/>
      <c r="Q306" s="196"/>
    </row>
    <row r="307" spans="1:17" ht="24">
      <c r="A307" s="66">
        <f t="shared" si="16"/>
        <v>237</v>
      </c>
      <c r="B307" s="22" t="s">
        <v>10</v>
      </c>
      <c r="C307" s="89" t="s">
        <v>249</v>
      </c>
      <c r="D307" s="32" t="s">
        <v>35</v>
      </c>
      <c r="E307" s="90">
        <v>3</v>
      </c>
      <c r="F307" s="23"/>
      <c r="G307" s="64"/>
      <c r="H307" s="29"/>
      <c r="I307" s="25"/>
      <c r="J307" s="36"/>
      <c r="K307" s="25"/>
      <c r="L307" s="29"/>
      <c r="M307" s="26"/>
      <c r="N307" s="26"/>
      <c r="O307" s="26"/>
      <c r="P307" s="25"/>
      <c r="Q307" s="196"/>
    </row>
    <row r="308" spans="1:17" ht="24">
      <c r="A308" s="66">
        <f t="shared" si="16"/>
        <v>238</v>
      </c>
      <c r="B308" s="22" t="s">
        <v>10</v>
      </c>
      <c r="C308" s="89" t="s">
        <v>248</v>
      </c>
      <c r="D308" s="32" t="s">
        <v>35</v>
      </c>
      <c r="E308" s="90">
        <v>19</v>
      </c>
      <c r="F308" s="23"/>
      <c r="G308" s="64"/>
      <c r="H308" s="29"/>
      <c r="I308" s="25"/>
      <c r="J308" s="36"/>
      <c r="K308" s="25"/>
      <c r="L308" s="29"/>
      <c r="M308" s="26"/>
      <c r="N308" s="26"/>
      <c r="O308" s="26"/>
      <c r="P308" s="25"/>
      <c r="Q308" s="196"/>
    </row>
    <row r="309" spans="1:17" ht="12.75">
      <c r="A309" s="66"/>
      <c r="B309" s="22"/>
      <c r="C309" s="90" t="s">
        <v>179</v>
      </c>
      <c r="D309" s="32"/>
      <c r="E309" s="90"/>
      <c r="F309" s="23"/>
      <c r="G309" s="64"/>
      <c r="H309" s="29"/>
      <c r="I309" s="25"/>
      <c r="J309" s="36"/>
      <c r="K309" s="25"/>
      <c r="L309" s="29"/>
      <c r="M309" s="26"/>
      <c r="N309" s="26"/>
      <c r="O309" s="26"/>
      <c r="P309" s="25"/>
      <c r="Q309" s="196"/>
    </row>
    <row r="310" spans="1:17" ht="24">
      <c r="A310" s="66">
        <f>A308+1</f>
        <v>239</v>
      </c>
      <c r="B310" s="22" t="s">
        <v>10</v>
      </c>
      <c r="C310" s="89" t="s">
        <v>227</v>
      </c>
      <c r="D310" s="32" t="s">
        <v>2</v>
      </c>
      <c r="E310" s="106">
        <v>22</v>
      </c>
      <c r="F310" s="23"/>
      <c r="G310" s="64"/>
      <c r="H310" s="29"/>
      <c r="I310" s="23"/>
      <c r="J310" s="36"/>
      <c r="K310" s="25"/>
      <c r="L310" s="29"/>
      <c r="M310" s="26"/>
      <c r="N310" s="26"/>
      <c r="O310" s="26"/>
      <c r="P310" s="25"/>
      <c r="Q310" s="196"/>
    </row>
    <row r="311" spans="1:17" ht="24">
      <c r="A311" s="66">
        <f>A310+1</f>
        <v>240</v>
      </c>
      <c r="B311" s="22" t="s">
        <v>10</v>
      </c>
      <c r="C311" s="89" t="s">
        <v>199</v>
      </c>
      <c r="D311" s="32" t="s">
        <v>2</v>
      </c>
      <c r="E311" s="106">
        <v>28</v>
      </c>
      <c r="F311" s="23"/>
      <c r="G311" s="64"/>
      <c r="H311" s="29"/>
      <c r="I311" s="23"/>
      <c r="J311" s="36"/>
      <c r="K311" s="25"/>
      <c r="L311" s="29"/>
      <c r="M311" s="26"/>
      <c r="N311" s="26"/>
      <c r="O311" s="26"/>
      <c r="P311" s="25"/>
      <c r="Q311" s="196"/>
    </row>
    <row r="312" spans="1:17" ht="24">
      <c r="A312" s="66">
        <f>A311+1</f>
        <v>241</v>
      </c>
      <c r="B312" s="22" t="s">
        <v>10</v>
      </c>
      <c r="C312" s="89" t="s">
        <v>178</v>
      </c>
      <c r="D312" s="32" t="s">
        <v>2</v>
      </c>
      <c r="E312" s="106">
        <v>80</v>
      </c>
      <c r="F312" s="23"/>
      <c r="G312" s="64"/>
      <c r="H312" s="29"/>
      <c r="I312" s="23"/>
      <c r="J312" s="36"/>
      <c r="K312" s="25"/>
      <c r="L312" s="29"/>
      <c r="M312" s="26"/>
      <c r="N312" s="26"/>
      <c r="O312" s="26"/>
      <c r="P312" s="25"/>
      <c r="Q312" s="196"/>
    </row>
    <row r="313" spans="1:17" ht="24">
      <c r="A313" s="66">
        <f>A312+1</f>
        <v>242</v>
      </c>
      <c r="B313" s="22" t="s">
        <v>10</v>
      </c>
      <c r="C313" s="89" t="s">
        <v>177</v>
      </c>
      <c r="D313" s="32" t="s">
        <v>2</v>
      </c>
      <c r="E313" s="106">
        <v>58</v>
      </c>
      <c r="F313" s="23"/>
      <c r="G313" s="64"/>
      <c r="H313" s="29"/>
      <c r="I313" s="23"/>
      <c r="J313" s="36"/>
      <c r="K313" s="25"/>
      <c r="L313" s="29"/>
      <c r="M313" s="26"/>
      <c r="N313" s="26"/>
      <c r="O313" s="26"/>
      <c r="P313" s="25"/>
      <c r="Q313" s="196"/>
    </row>
    <row r="314" spans="1:17" ht="24">
      <c r="A314" s="66">
        <f>A313+1</f>
        <v>243</v>
      </c>
      <c r="B314" s="22" t="s">
        <v>10</v>
      </c>
      <c r="C314" s="89" t="s">
        <v>176</v>
      </c>
      <c r="D314" s="32" t="s">
        <v>2</v>
      </c>
      <c r="E314" s="106">
        <v>60</v>
      </c>
      <c r="F314" s="23"/>
      <c r="G314" s="64"/>
      <c r="H314" s="29"/>
      <c r="I314" s="23"/>
      <c r="J314" s="36"/>
      <c r="K314" s="25"/>
      <c r="L314" s="29"/>
      <c r="M314" s="26"/>
      <c r="N314" s="26"/>
      <c r="O314" s="26"/>
      <c r="P314" s="25"/>
      <c r="Q314" s="196"/>
    </row>
    <row r="315" spans="1:17" ht="12.75">
      <c r="A315" s="66"/>
      <c r="B315" s="22"/>
      <c r="C315" s="90" t="s">
        <v>198</v>
      </c>
      <c r="D315" s="32"/>
      <c r="E315" s="90"/>
      <c r="F315" s="23"/>
      <c r="G315" s="64"/>
      <c r="H315" s="29"/>
      <c r="I315" s="36"/>
      <c r="J315" s="36"/>
      <c r="K315" s="25"/>
      <c r="L315" s="29"/>
      <c r="M315" s="26"/>
      <c r="N315" s="26"/>
      <c r="O315" s="26"/>
      <c r="P315" s="25"/>
      <c r="Q315" s="196"/>
    </row>
    <row r="316" spans="1:17" ht="24">
      <c r="A316" s="66">
        <f>A314+1</f>
        <v>244</v>
      </c>
      <c r="B316" s="22" t="s">
        <v>10</v>
      </c>
      <c r="C316" s="89" t="s">
        <v>247</v>
      </c>
      <c r="D316" s="32" t="s">
        <v>2</v>
      </c>
      <c r="E316" s="106">
        <v>10</v>
      </c>
      <c r="F316" s="23"/>
      <c r="G316" s="64"/>
      <c r="H316" s="29"/>
      <c r="I316" s="23"/>
      <c r="J316" s="23"/>
      <c r="K316" s="25"/>
      <c r="L316" s="29"/>
      <c r="M316" s="26"/>
      <c r="N316" s="26"/>
      <c r="O316" s="26"/>
      <c r="P316" s="25"/>
      <c r="Q316" s="196"/>
    </row>
    <row r="317" spans="1:17" ht="12.75">
      <c r="A317" s="66">
        <f>A316+1</f>
        <v>245</v>
      </c>
      <c r="B317" s="22" t="s">
        <v>10</v>
      </c>
      <c r="C317" s="89" t="s">
        <v>197</v>
      </c>
      <c r="D317" s="32" t="s">
        <v>186</v>
      </c>
      <c r="E317" s="106">
        <v>6.8</v>
      </c>
      <c r="F317" s="23"/>
      <c r="G317" s="64"/>
      <c r="H317" s="29"/>
      <c r="I317" s="23"/>
      <c r="J317" s="23"/>
      <c r="K317" s="25"/>
      <c r="L317" s="29"/>
      <c r="M317" s="26"/>
      <c r="N317" s="26"/>
      <c r="O317" s="26"/>
      <c r="P317" s="25"/>
      <c r="Q317" s="196"/>
    </row>
    <row r="318" spans="1:17" ht="24">
      <c r="A318" s="66">
        <f>A317+1</f>
        <v>246</v>
      </c>
      <c r="B318" s="22" t="s">
        <v>10</v>
      </c>
      <c r="C318" s="89" t="s">
        <v>196</v>
      </c>
      <c r="D318" s="32" t="s">
        <v>35</v>
      </c>
      <c r="E318" s="106">
        <v>4</v>
      </c>
      <c r="F318" s="23"/>
      <c r="G318" s="64"/>
      <c r="H318" s="29"/>
      <c r="I318" s="23"/>
      <c r="J318" s="23"/>
      <c r="K318" s="25"/>
      <c r="L318" s="29"/>
      <c r="M318" s="26"/>
      <c r="N318" s="26"/>
      <c r="O318" s="26"/>
      <c r="P318" s="25"/>
      <c r="Q318" s="196"/>
    </row>
    <row r="319" spans="1:17" ht="12.75">
      <c r="A319" s="66">
        <f>A318+1</f>
        <v>247</v>
      </c>
      <c r="B319" s="22" t="s">
        <v>10</v>
      </c>
      <c r="C319" s="89" t="s">
        <v>195</v>
      </c>
      <c r="D319" s="32" t="s">
        <v>175</v>
      </c>
      <c r="E319" s="106">
        <v>1</v>
      </c>
      <c r="F319" s="23"/>
      <c r="G319" s="64"/>
      <c r="H319" s="29"/>
      <c r="I319" s="23"/>
      <c r="J319" s="23"/>
      <c r="K319" s="25"/>
      <c r="L319" s="29"/>
      <c r="M319" s="26"/>
      <c r="N319" s="26"/>
      <c r="O319" s="26"/>
      <c r="P319" s="25"/>
      <c r="Q319" s="196"/>
    </row>
    <row r="320" spans="1:17" ht="12.75">
      <c r="A320" s="66"/>
      <c r="B320" s="22"/>
      <c r="C320" s="90" t="s">
        <v>246</v>
      </c>
      <c r="D320" s="32"/>
      <c r="E320" s="90"/>
      <c r="F320" s="23"/>
      <c r="G320" s="64"/>
      <c r="H320" s="29"/>
      <c r="I320" s="25"/>
      <c r="J320" s="36"/>
      <c r="K320" s="25"/>
      <c r="L320" s="29"/>
      <c r="M320" s="26"/>
      <c r="N320" s="26"/>
      <c r="O320" s="26"/>
      <c r="P320" s="25"/>
      <c r="Q320" s="196"/>
    </row>
    <row r="321" spans="1:17" ht="24">
      <c r="A321" s="66">
        <f>A319+1</f>
        <v>248</v>
      </c>
      <c r="B321" s="22" t="s">
        <v>10</v>
      </c>
      <c r="C321" s="89" t="s">
        <v>245</v>
      </c>
      <c r="D321" s="32" t="s">
        <v>175</v>
      </c>
      <c r="E321" s="90">
        <v>1</v>
      </c>
      <c r="F321" s="23"/>
      <c r="G321" s="64"/>
      <c r="H321" s="29"/>
      <c r="I321" s="23"/>
      <c r="J321" s="36"/>
      <c r="K321" s="25"/>
      <c r="L321" s="29"/>
      <c r="M321" s="26"/>
      <c r="N321" s="26"/>
      <c r="O321" s="26"/>
      <c r="P321" s="25"/>
      <c r="Q321" s="196"/>
    </row>
    <row r="322" spans="1:17" ht="24">
      <c r="A322" s="66">
        <f aca="true" t="shared" si="17" ref="A322:A337">A321+1</f>
        <v>249</v>
      </c>
      <c r="B322" s="22" t="s">
        <v>10</v>
      </c>
      <c r="C322" s="89" t="s">
        <v>244</v>
      </c>
      <c r="D322" s="32" t="s">
        <v>175</v>
      </c>
      <c r="E322" s="90">
        <v>1</v>
      </c>
      <c r="F322" s="23"/>
      <c r="G322" s="64"/>
      <c r="H322" s="29"/>
      <c r="I322" s="23"/>
      <c r="J322" s="36"/>
      <c r="K322" s="25"/>
      <c r="L322" s="29"/>
      <c r="M322" s="26"/>
      <c r="N322" s="26"/>
      <c r="O322" s="26"/>
      <c r="P322" s="25"/>
      <c r="Q322" s="196"/>
    </row>
    <row r="323" spans="1:17" ht="24">
      <c r="A323" s="66">
        <f t="shared" si="17"/>
        <v>250</v>
      </c>
      <c r="B323" s="22" t="s">
        <v>10</v>
      </c>
      <c r="C323" s="89" t="s">
        <v>243</v>
      </c>
      <c r="D323" s="32" t="s">
        <v>175</v>
      </c>
      <c r="E323" s="90">
        <v>22</v>
      </c>
      <c r="F323" s="23"/>
      <c r="G323" s="64"/>
      <c r="H323" s="29"/>
      <c r="I323" s="23"/>
      <c r="J323" s="36"/>
      <c r="K323" s="25"/>
      <c r="L323" s="29"/>
      <c r="M323" s="26"/>
      <c r="N323" s="26"/>
      <c r="O323" s="26"/>
      <c r="P323" s="25"/>
      <c r="Q323" s="196"/>
    </row>
    <row r="324" spans="1:17" ht="24">
      <c r="A324" s="66">
        <f t="shared" si="17"/>
        <v>251</v>
      </c>
      <c r="B324" s="22" t="s">
        <v>10</v>
      </c>
      <c r="C324" s="89" t="s">
        <v>242</v>
      </c>
      <c r="D324" s="32" t="s">
        <v>35</v>
      </c>
      <c r="E324" s="90">
        <v>2</v>
      </c>
      <c r="F324" s="23"/>
      <c r="G324" s="64"/>
      <c r="H324" s="29"/>
      <c r="I324" s="23"/>
      <c r="J324" s="36"/>
      <c r="K324" s="25"/>
      <c r="L324" s="29"/>
      <c r="M324" s="26"/>
      <c r="N324" s="26"/>
      <c r="O324" s="26"/>
      <c r="P324" s="25"/>
      <c r="Q324" s="196"/>
    </row>
    <row r="325" spans="1:17" ht="24">
      <c r="A325" s="66">
        <f t="shared" si="17"/>
        <v>252</v>
      </c>
      <c r="B325" s="22" t="s">
        <v>10</v>
      </c>
      <c r="C325" s="89" t="s">
        <v>241</v>
      </c>
      <c r="D325" s="32" t="s">
        <v>35</v>
      </c>
      <c r="E325" s="90">
        <v>12</v>
      </c>
      <c r="F325" s="23"/>
      <c r="G325" s="64"/>
      <c r="H325" s="29"/>
      <c r="I325" s="23"/>
      <c r="J325" s="36"/>
      <c r="K325" s="25"/>
      <c r="L325" s="29"/>
      <c r="M325" s="26"/>
      <c r="N325" s="26"/>
      <c r="O325" s="26"/>
      <c r="P325" s="25"/>
      <c r="Q325" s="196"/>
    </row>
    <row r="326" spans="1:17" ht="12.75">
      <c r="A326" s="66">
        <f t="shared" si="17"/>
        <v>253</v>
      </c>
      <c r="B326" s="22" t="s">
        <v>10</v>
      </c>
      <c r="C326" s="105" t="s">
        <v>189</v>
      </c>
      <c r="D326" s="32" t="s">
        <v>35</v>
      </c>
      <c r="E326" s="90">
        <v>2</v>
      </c>
      <c r="F326" s="23"/>
      <c r="G326" s="64"/>
      <c r="H326" s="29"/>
      <c r="I326" s="23"/>
      <c r="J326" s="36"/>
      <c r="K326" s="25"/>
      <c r="L326" s="29"/>
      <c r="M326" s="26"/>
      <c r="N326" s="26"/>
      <c r="O326" s="26"/>
      <c r="P326" s="25"/>
      <c r="Q326" s="196"/>
    </row>
    <row r="327" spans="1:17" ht="12.75">
      <c r="A327" s="66">
        <f t="shared" si="17"/>
        <v>254</v>
      </c>
      <c r="B327" s="22" t="s">
        <v>10</v>
      </c>
      <c r="C327" s="105" t="s">
        <v>188</v>
      </c>
      <c r="D327" s="32" t="s">
        <v>35</v>
      </c>
      <c r="E327" s="90">
        <v>6</v>
      </c>
      <c r="F327" s="23"/>
      <c r="G327" s="64"/>
      <c r="H327" s="29"/>
      <c r="I327" s="23"/>
      <c r="J327" s="36"/>
      <c r="K327" s="25"/>
      <c r="L327" s="29"/>
      <c r="M327" s="26"/>
      <c r="N327" s="26"/>
      <c r="O327" s="26"/>
      <c r="P327" s="25"/>
      <c r="Q327" s="196"/>
    </row>
    <row r="328" spans="1:17" ht="24">
      <c r="A328" s="66">
        <f t="shared" si="17"/>
        <v>255</v>
      </c>
      <c r="B328" s="22" t="s">
        <v>10</v>
      </c>
      <c r="C328" s="89" t="s">
        <v>194</v>
      </c>
      <c r="D328" s="32" t="s">
        <v>35</v>
      </c>
      <c r="E328" s="90">
        <v>4</v>
      </c>
      <c r="F328" s="23"/>
      <c r="G328" s="64"/>
      <c r="H328" s="29"/>
      <c r="I328" s="36"/>
      <c r="J328" s="36"/>
      <c r="K328" s="25"/>
      <c r="L328" s="29"/>
      <c r="M328" s="26"/>
      <c r="N328" s="26"/>
      <c r="O328" s="26"/>
      <c r="P328" s="25"/>
      <c r="Q328" s="196"/>
    </row>
    <row r="329" spans="1:17" ht="12.75">
      <c r="A329" s="66">
        <f t="shared" si="17"/>
        <v>256</v>
      </c>
      <c r="B329" s="22" t="s">
        <v>10</v>
      </c>
      <c r="C329" s="105" t="s">
        <v>189</v>
      </c>
      <c r="D329" s="32" t="s">
        <v>35</v>
      </c>
      <c r="E329" s="90">
        <v>2</v>
      </c>
      <c r="F329" s="23"/>
      <c r="G329" s="64"/>
      <c r="H329" s="29"/>
      <c r="I329" s="36"/>
      <c r="J329" s="36"/>
      <c r="K329" s="25"/>
      <c r="L329" s="29"/>
      <c r="M329" s="26"/>
      <c r="N329" s="26"/>
      <c r="O329" s="26"/>
      <c r="P329" s="25"/>
      <c r="Q329" s="196"/>
    </row>
    <row r="330" spans="1:17" ht="12.75">
      <c r="A330" s="66">
        <f t="shared" si="17"/>
        <v>257</v>
      </c>
      <c r="B330" s="22" t="s">
        <v>10</v>
      </c>
      <c r="C330" s="105" t="s">
        <v>173</v>
      </c>
      <c r="D330" s="32" t="s">
        <v>35</v>
      </c>
      <c r="E330" s="90">
        <v>2</v>
      </c>
      <c r="F330" s="23"/>
      <c r="G330" s="64"/>
      <c r="H330" s="29"/>
      <c r="I330" s="36"/>
      <c r="J330" s="36"/>
      <c r="K330" s="25"/>
      <c r="L330" s="29"/>
      <c r="M330" s="26"/>
      <c r="N330" s="26"/>
      <c r="O330" s="26"/>
      <c r="P330" s="25"/>
      <c r="Q330" s="196"/>
    </row>
    <row r="331" spans="1:17" ht="12.75">
      <c r="A331" s="66">
        <f t="shared" si="17"/>
        <v>258</v>
      </c>
      <c r="B331" s="22" t="s">
        <v>10</v>
      </c>
      <c r="C331" s="89" t="s">
        <v>240</v>
      </c>
      <c r="D331" s="32" t="s">
        <v>35</v>
      </c>
      <c r="E331" s="90">
        <v>2</v>
      </c>
      <c r="F331" s="23"/>
      <c r="G331" s="64"/>
      <c r="H331" s="29"/>
      <c r="I331" s="25"/>
      <c r="J331" s="36"/>
      <c r="K331" s="25"/>
      <c r="L331" s="29"/>
      <c r="M331" s="26"/>
      <c r="N331" s="26"/>
      <c r="O331" s="26"/>
      <c r="P331" s="25"/>
      <c r="Q331" s="196"/>
    </row>
    <row r="332" spans="1:17" ht="24">
      <c r="A332" s="66">
        <f t="shared" si="17"/>
        <v>259</v>
      </c>
      <c r="B332" s="22" t="s">
        <v>10</v>
      </c>
      <c r="C332" s="89" t="s">
        <v>239</v>
      </c>
      <c r="D332" s="32" t="s">
        <v>35</v>
      </c>
      <c r="E332" s="90">
        <v>4</v>
      </c>
      <c r="F332" s="23"/>
      <c r="G332" s="64"/>
      <c r="H332" s="29"/>
      <c r="I332" s="25"/>
      <c r="J332" s="36"/>
      <c r="K332" s="25"/>
      <c r="L332" s="29"/>
      <c r="M332" s="26"/>
      <c r="N332" s="26"/>
      <c r="O332" s="26"/>
      <c r="P332" s="25"/>
      <c r="Q332" s="196"/>
    </row>
    <row r="333" spans="1:17" ht="12.75">
      <c r="A333" s="66">
        <f t="shared" si="17"/>
        <v>260</v>
      </c>
      <c r="B333" s="22" t="s">
        <v>10</v>
      </c>
      <c r="C333" s="89" t="s">
        <v>238</v>
      </c>
      <c r="D333" s="32" t="s">
        <v>35</v>
      </c>
      <c r="E333" s="90">
        <v>2</v>
      </c>
      <c r="F333" s="23"/>
      <c r="G333" s="64"/>
      <c r="H333" s="29"/>
      <c r="I333" s="25"/>
      <c r="J333" s="36"/>
      <c r="K333" s="25"/>
      <c r="L333" s="29"/>
      <c r="M333" s="26"/>
      <c r="N333" s="26"/>
      <c r="O333" s="26"/>
      <c r="P333" s="25"/>
      <c r="Q333" s="196"/>
    </row>
    <row r="334" spans="1:17" ht="12.75">
      <c r="A334" s="66">
        <f t="shared" si="17"/>
        <v>261</v>
      </c>
      <c r="B334" s="22" t="s">
        <v>10</v>
      </c>
      <c r="C334" s="89" t="s">
        <v>237</v>
      </c>
      <c r="D334" s="32" t="s">
        <v>35</v>
      </c>
      <c r="E334" s="90">
        <v>2</v>
      </c>
      <c r="F334" s="23"/>
      <c r="G334" s="64"/>
      <c r="H334" s="29"/>
      <c r="I334" s="23"/>
      <c r="J334" s="36"/>
      <c r="K334" s="25"/>
      <c r="L334" s="29"/>
      <c r="M334" s="26"/>
      <c r="N334" s="26"/>
      <c r="O334" s="26"/>
      <c r="P334" s="25"/>
      <c r="Q334" s="196"/>
    </row>
    <row r="335" spans="1:17" ht="12.75">
      <c r="A335" s="66">
        <f t="shared" si="17"/>
        <v>262</v>
      </c>
      <c r="B335" s="22" t="s">
        <v>10</v>
      </c>
      <c r="C335" s="89" t="s">
        <v>193</v>
      </c>
      <c r="D335" s="32" t="s">
        <v>191</v>
      </c>
      <c r="E335" s="90">
        <v>0.4</v>
      </c>
      <c r="F335" s="23"/>
      <c r="G335" s="64"/>
      <c r="H335" s="29"/>
      <c r="I335" s="25"/>
      <c r="J335" s="36"/>
      <c r="K335" s="25"/>
      <c r="L335" s="29"/>
      <c r="M335" s="26"/>
      <c r="N335" s="26"/>
      <c r="O335" s="26"/>
      <c r="P335" s="25"/>
      <c r="Q335" s="196"/>
    </row>
    <row r="336" spans="1:17" ht="12.75">
      <c r="A336" s="66">
        <f t="shared" si="17"/>
        <v>263</v>
      </c>
      <c r="B336" s="22" t="s">
        <v>10</v>
      </c>
      <c r="C336" s="89" t="s">
        <v>192</v>
      </c>
      <c r="D336" s="32" t="s">
        <v>191</v>
      </c>
      <c r="E336" s="90">
        <v>0.8</v>
      </c>
      <c r="F336" s="23"/>
      <c r="G336" s="64"/>
      <c r="H336" s="29"/>
      <c r="I336" s="36"/>
      <c r="J336" s="36"/>
      <c r="K336" s="25"/>
      <c r="L336" s="29"/>
      <c r="M336" s="26"/>
      <c r="N336" s="26"/>
      <c r="O336" s="26"/>
      <c r="P336" s="25"/>
      <c r="Q336" s="196"/>
    </row>
    <row r="337" spans="1:17" ht="24">
      <c r="A337" s="66">
        <f t="shared" si="17"/>
        <v>264</v>
      </c>
      <c r="B337" s="22" t="s">
        <v>10</v>
      </c>
      <c r="C337" s="89" t="s">
        <v>236</v>
      </c>
      <c r="D337" s="32" t="s">
        <v>175</v>
      </c>
      <c r="E337" s="90">
        <v>1</v>
      </c>
      <c r="F337" s="23"/>
      <c r="G337" s="64"/>
      <c r="H337" s="29"/>
      <c r="I337" s="23"/>
      <c r="J337" s="36"/>
      <c r="K337" s="25"/>
      <c r="L337" s="29"/>
      <c r="M337" s="26"/>
      <c r="N337" s="26"/>
      <c r="O337" s="26"/>
      <c r="P337" s="25"/>
      <c r="Q337" s="196"/>
    </row>
    <row r="338" spans="1:17" ht="12.75">
      <c r="A338" s="66"/>
      <c r="B338" s="22"/>
      <c r="C338" s="90" t="s">
        <v>190</v>
      </c>
      <c r="D338" s="32"/>
      <c r="E338" s="90"/>
      <c r="F338" s="23"/>
      <c r="G338" s="64"/>
      <c r="H338" s="29"/>
      <c r="I338" s="36"/>
      <c r="J338" s="36"/>
      <c r="K338" s="25"/>
      <c r="L338" s="29"/>
      <c r="M338" s="26"/>
      <c r="N338" s="26"/>
      <c r="O338" s="26"/>
      <c r="P338" s="25"/>
      <c r="Q338" s="196"/>
    </row>
    <row r="339" spans="1:17" ht="24">
      <c r="A339" s="66">
        <f>A337+1</f>
        <v>265</v>
      </c>
      <c r="B339" s="22" t="s">
        <v>10</v>
      </c>
      <c r="C339" s="89" t="s">
        <v>235</v>
      </c>
      <c r="D339" s="32" t="s">
        <v>2</v>
      </c>
      <c r="E339" s="90">
        <v>10</v>
      </c>
      <c r="F339" s="23"/>
      <c r="G339" s="64"/>
      <c r="H339" s="29"/>
      <c r="I339" s="36"/>
      <c r="J339" s="36"/>
      <c r="K339" s="25"/>
      <c r="L339" s="29"/>
      <c r="M339" s="26"/>
      <c r="N339" s="26"/>
      <c r="O339" s="26"/>
      <c r="P339" s="25"/>
      <c r="Q339" s="196"/>
    </row>
    <row r="340" spans="1:17" ht="24">
      <c r="A340" s="66">
        <f aca="true" t="shared" si="18" ref="A340:A348">A339+1</f>
        <v>266</v>
      </c>
      <c r="B340" s="22" t="s">
        <v>10</v>
      </c>
      <c r="C340" s="89" t="s">
        <v>187</v>
      </c>
      <c r="D340" s="32" t="s">
        <v>186</v>
      </c>
      <c r="E340" s="90">
        <v>2</v>
      </c>
      <c r="F340" s="23"/>
      <c r="G340" s="64"/>
      <c r="H340" s="29"/>
      <c r="I340" s="23"/>
      <c r="J340" s="36"/>
      <c r="K340" s="25"/>
      <c r="L340" s="29"/>
      <c r="M340" s="26"/>
      <c r="N340" s="26"/>
      <c r="O340" s="26"/>
      <c r="P340" s="25"/>
      <c r="Q340" s="196"/>
    </row>
    <row r="341" spans="1:17" ht="24">
      <c r="A341" s="66">
        <f t="shared" si="18"/>
        <v>267</v>
      </c>
      <c r="B341" s="22" t="s">
        <v>10</v>
      </c>
      <c r="C341" s="89" t="s">
        <v>234</v>
      </c>
      <c r="D341" s="32" t="s">
        <v>186</v>
      </c>
      <c r="E341" s="90">
        <v>6.8</v>
      </c>
      <c r="F341" s="23"/>
      <c r="G341" s="64"/>
      <c r="H341" s="29"/>
      <c r="I341" s="23"/>
      <c r="J341" s="36"/>
      <c r="K341" s="25"/>
      <c r="L341" s="29"/>
      <c r="M341" s="26"/>
      <c r="N341" s="26"/>
      <c r="O341" s="26"/>
      <c r="P341" s="25"/>
      <c r="Q341" s="196"/>
    </row>
    <row r="342" spans="1:17" ht="24">
      <c r="A342" s="66">
        <f t="shared" si="18"/>
        <v>268</v>
      </c>
      <c r="B342" s="22" t="s">
        <v>10</v>
      </c>
      <c r="C342" s="89" t="s">
        <v>233</v>
      </c>
      <c r="D342" s="32" t="s">
        <v>35</v>
      </c>
      <c r="E342" s="90">
        <v>10</v>
      </c>
      <c r="F342" s="23"/>
      <c r="G342" s="64"/>
      <c r="H342" s="29"/>
      <c r="I342" s="23"/>
      <c r="J342" s="36"/>
      <c r="K342" s="25"/>
      <c r="L342" s="29"/>
      <c r="M342" s="26"/>
      <c r="N342" s="26"/>
      <c r="O342" s="26"/>
      <c r="P342" s="25"/>
      <c r="Q342" s="196"/>
    </row>
    <row r="343" spans="1:17" ht="12.75">
      <c r="A343" s="66">
        <f t="shared" si="18"/>
        <v>269</v>
      </c>
      <c r="B343" s="22" t="s">
        <v>10</v>
      </c>
      <c r="C343" s="89" t="s">
        <v>185</v>
      </c>
      <c r="D343" s="32" t="s">
        <v>35</v>
      </c>
      <c r="E343" s="90">
        <v>8</v>
      </c>
      <c r="F343" s="23"/>
      <c r="G343" s="64"/>
      <c r="H343" s="29"/>
      <c r="I343" s="23"/>
      <c r="J343" s="36"/>
      <c r="K343" s="25"/>
      <c r="L343" s="29"/>
      <c r="M343" s="26"/>
      <c r="N343" s="26"/>
      <c r="O343" s="26"/>
      <c r="P343" s="25"/>
      <c r="Q343" s="196"/>
    </row>
    <row r="344" spans="1:17" ht="12.75">
      <c r="A344" s="66">
        <f t="shared" si="18"/>
        <v>270</v>
      </c>
      <c r="B344" s="22" t="s">
        <v>10</v>
      </c>
      <c r="C344" s="89" t="s">
        <v>232</v>
      </c>
      <c r="D344" s="32" t="s">
        <v>35</v>
      </c>
      <c r="E344" s="90">
        <v>2</v>
      </c>
      <c r="F344" s="23"/>
      <c r="G344" s="64"/>
      <c r="H344" s="29"/>
      <c r="I344" s="23"/>
      <c r="J344" s="36"/>
      <c r="K344" s="25"/>
      <c r="L344" s="29"/>
      <c r="M344" s="26"/>
      <c r="N344" s="26"/>
      <c r="O344" s="26"/>
      <c r="P344" s="25"/>
      <c r="Q344" s="196"/>
    </row>
    <row r="345" spans="1:17" ht="12.75">
      <c r="A345" s="66">
        <f t="shared" si="18"/>
        <v>271</v>
      </c>
      <c r="B345" s="22" t="s">
        <v>10</v>
      </c>
      <c r="C345" s="89" t="s">
        <v>231</v>
      </c>
      <c r="D345" s="32" t="s">
        <v>35</v>
      </c>
      <c r="E345" s="90">
        <v>8</v>
      </c>
      <c r="F345" s="23"/>
      <c r="G345" s="64"/>
      <c r="H345" s="29"/>
      <c r="I345" s="23"/>
      <c r="J345" s="36"/>
      <c r="K345" s="25"/>
      <c r="L345" s="29"/>
      <c r="M345" s="26"/>
      <c r="N345" s="26"/>
      <c r="O345" s="26"/>
      <c r="P345" s="25"/>
      <c r="Q345" s="196"/>
    </row>
    <row r="346" spans="1:17" ht="24">
      <c r="A346" s="66">
        <f t="shared" si="18"/>
        <v>272</v>
      </c>
      <c r="B346" s="22" t="s">
        <v>10</v>
      </c>
      <c r="C346" s="89" t="s">
        <v>230</v>
      </c>
      <c r="D346" s="32" t="s">
        <v>172</v>
      </c>
      <c r="E346" s="90">
        <v>1</v>
      </c>
      <c r="F346" s="23"/>
      <c r="G346" s="64"/>
      <c r="H346" s="29"/>
      <c r="I346" s="23"/>
      <c r="J346" s="36"/>
      <c r="K346" s="25"/>
      <c r="L346" s="29"/>
      <c r="M346" s="26"/>
      <c r="N346" s="26"/>
      <c r="O346" s="26"/>
      <c r="P346" s="25"/>
      <c r="Q346" s="196"/>
    </row>
    <row r="347" spans="1:17" ht="24">
      <c r="A347" s="66">
        <f t="shared" si="18"/>
        <v>273</v>
      </c>
      <c r="B347" s="22" t="s">
        <v>10</v>
      </c>
      <c r="C347" s="89" t="s">
        <v>229</v>
      </c>
      <c r="D347" s="32" t="s">
        <v>35</v>
      </c>
      <c r="E347" s="90">
        <v>22</v>
      </c>
      <c r="F347" s="23"/>
      <c r="G347" s="64"/>
      <c r="H347" s="29"/>
      <c r="I347" s="25"/>
      <c r="J347" s="36"/>
      <c r="K347" s="25"/>
      <c r="L347" s="29"/>
      <c r="M347" s="26"/>
      <c r="N347" s="26"/>
      <c r="O347" s="26"/>
      <c r="P347" s="25"/>
      <c r="Q347" s="196"/>
    </row>
    <row r="348" spans="1:17" ht="24">
      <c r="A348" s="66">
        <f t="shared" si="18"/>
        <v>274</v>
      </c>
      <c r="B348" s="22" t="s">
        <v>10</v>
      </c>
      <c r="C348" s="89" t="s">
        <v>228</v>
      </c>
      <c r="D348" s="32" t="s">
        <v>172</v>
      </c>
      <c r="E348" s="90">
        <v>1</v>
      </c>
      <c r="F348" s="23"/>
      <c r="G348" s="64"/>
      <c r="H348" s="29"/>
      <c r="I348" s="36"/>
      <c r="J348" s="36"/>
      <c r="K348" s="25"/>
      <c r="L348" s="29"/>
      <c r="M348" s="26"/>
      <c r="N348" s="26"/>
      <c r="O348" s="26"/>
      <c r="P348" s="25"/>
      <c r="Q348" s="196"/>
    </row>
    <row r="349" spans="1:17" ht="12.75">
      <c r="A349" s="66"/>
      <c r="B349" s="22"/>
      <c r="C349" s="89"/>
      <c r="D349" s="32"/>
      <c r="E349" s="90"/>
      <c r="F349" s="23"/>
      <c r="G349" s="64"/>
      <c r="H349" s="29"/>
      <c r="I349" s="36"/>
      <c r="J349" s="36"/>
      <c r="K349" s="25"/>
      <c r="L349" s="29"/>
      <c r="M349" s="26"/>
      <c r="N349" s="26"/>
      <c r="O349" s="26"/>
      <c r="P349" s="25"/>
      <c r="Q349" s="196"/>
    </row>
    <row r="350" spans="1:17" ht="24">
      <c r="A350" s="66"/>
      <c r="B350" s="22"/>
      <c r="C350" s="253" t="s">
        <v>1082</v>
      </c>
      <c r="D350" s="188"/>
      <c r="E350" s="189"/>
      <c r="F350" s="23"/>
      <c r="G350" s="64"/>
      <c r="H350" s="29"/>
      <c r="I350" s="36"/>
      <c r="J350" s="25"/>
      <c r="K350" s="25"/>
      <c r="L350" s="29"/>
      <c r="M350" s="26"/>
      <c r="N350" s="26"/>
      <c r="O350" s="26"/>
      <c r="P350" s="25"/>
      <c r="Q350" s="196"/>
    </row>
    <row r="351" spans="1:17" ht="51">
      <c r="A351" s="66">
        <f>A348+1</f>
        <v>275</v>
      </c>
      <c r="B351" s="22" t="s">
        <v>10</v>
      </c>
      <c r="C351" s="216" t="s">
        <v>1097</v>
      </c>
      <c r="D351" s="224" t="s">
        <v>175</v>
      </c>
      <c r="E351" s="224">
        <v>1</v>
      </c>
      <c r="F351" s="23"/>
      <c r="G351" s="64"/>
      <c r="H351" s="29"/>
      <c r="I351" s="36"/>
      <c r="J351" s="25"/>
      <c r="K351" s="25"/>
      <c r="L351" s="29"/>
      <c r="M351" s="26"/>
      <c r="N351" s="26"/>
      <c r="O351" s="26"/>
      <c r="P351" s="25"/>
      <c r="Q351" s="196"/>
    </row>
    <row r="352" spans="1:17" ht="25.5">
      <c r="A352" s="66">
        <f aca="true" t="shared" si="19" ref="A352:A367">A351+1</f>
        <v>276</v>
      </c>
      <c r="B352" s="22" t="s">
        <v>10</v>
      </c>
      <c r="C352" s="252" t="s">
        <v>1098</v>
      </c>
      <c r="D352" s="224" t="s">
        <v>35</v>
      </c>
      <c r="E352" s="224">
        <v>4</v>
      </c>
      <c r="F352" s="23"/>
      <c r="G352" s="64"/>
      <c r="H352" s="29"/>
      <c r="I352" s="36"/>
      <c r="J352" s="25"/>
      <c r="K352" s="25"/>
      <c r="L352" s="29"/>
      <c r="M352" s="26"/>
      <c r="N352" s="26"/>
      <c r="O352" s="26"/>
      <c r="P352" s="25"/>
      <c r="Q352" s="196"/>
    </row>
    <row r="353" spans="1:17" ht="12.75">
      <c r="A353" s="66">
        <f t="shared" si="19"/>
        <v>277</v>
      </c>
      <c r="B353" s="22" t="s">
        <v>10</v>
      </c>
      <c r="C353" s="201" t="s">
        <v>1099</v>
      </c>
      <c r="D353" s="224" t="s">
        <v>35</v>
      </c>
      <c r="E353" s="224">
        <v>1</v>
      </c>
      <c r="F353" s="23"/>
      <c r="G353" s="64"/>
      <c r="H353" s="29"/>
      <c r="I353" s="36"/>
      <c r="J353" s="25"/>
      <c r="K353" s="25"/>
      <c r="L353" s="29"/>
      <c r="M353" s="26"/>
      <c r="N353" s="26"/>
      <c r="O353" s="26"/>
      <c r="P353" s="25"/>
      <c r="Q353" s="196"/>
    </row>
    <row r="354" spans="1:17" ht="12.75">
      <c r="A354" s="66">
        <f t="shared" si="19"/>
        <v>278</v>
      </c>
      <c r="B354" s="22" t="s">
        <v>10</v>
      </c>
      <c r="C354" s="201" t="s">
        <v>1100</v>
      </c>
      <c r="D354" s="224" t="s">
        <v>35</v>
      </c>
      <c r="E354" s="224">
        <v>1</v>
      </c>
      <c r="F354" s="23"/>
      <c r="G354" s="64"/>
      <c r="H354" s="29"/>
      <c r="I354" s="36"/>
      <c r="J354" s="25"/>
      <c r="K354" s="25"/>
      <c r="L354" s="29"/>
      <c r="M354" s="26"/>
      <c r="N354" s="26"/>
      <c r="O354" s="26"/>
      <c r="P354" s="25"/>
      <c r="Q354" s="196"/>
    </row>
    <row r="355" spans="1:17" ht="12.75">
      <c r="A355" s="66">
        <f t="shared" si="19"/>
        <v>279</v>
      </c>
      <c r="B355" s="22" t="s">
        <v>10</v>
      </c>
      <c r="C355" s="201" t="s">
        <v>1083</v>
      </c>
      <c r="D355" s="224" t="s">
        <v>35</v>
      </c>
      <c r="E355" s="224">
        <v>1</v>
      </c>
      <c r="F355" s="23"/>
      <c r="G355" s="64"/>
      <c r="H355" s="29"/>
      <c r="I355" s="36"/>
      <c r="J355" s="25"/>
      <c r="K355" s="25"/>
      <c r="L355" s="29"/>
      <c r="M355" s="26"/>
      <c r="N355" s="26"/>
      <c r="O355" s="26"/>
      <c r="P355" s="25"/>
      <c r="Q355" s="196"/>
    </row>
    <row r="356" spans="1:17" ht="30">
      <c r="A356" s="66">
        <f t="shared" si="19"/>
        <v>280</v>
      </c>
      <c r="B356" s="22" t="s">
        <v>10</v>
      </c>
      <c r="C356" s="201" t="s">
        <v>1084</v>
      </c>
      <c r="D356" s="224" t="s">
        <v>175</v>
      </c>
      <c r="E356" s="224">
        <v>1</v>
      </c>
      <c r="F356" s="23"/>
      <c r="G356" s="64"/>
      <c r="H356" s="29"/>
      <c r="I356" s="36"/>
      <c r="J356" s="25"/>
      <c r="K356" s="25"/>
      <c r="L356" s="29"/>
      <c r="M356" s="26"/>
      <c r="N356" s="26"/>
      <c r="O356" s="26"/>
      <c r="P356" s="25"/>
      <c r="Q356" s="196"/>
    </row>
    <row r="357" spans="1:17" ht="25.5">
      <c r="A357" s="66">
        <f t="shared" si="19"/>
        <v>281</v>
      </c>
      <c r="B357" s="22" t="s">
        <v>10</v>
      </c>
      <c r="C357" s="201" t="s">
        <v>1085</v>
      </c>
      <c r="D357" s="224" t="s">
        <v>35</v>
      </c>
      <c r="E357" s="224">
        <v>3</v>
      </c>
      <c r="F357" s="23"/>
      <c r="G357" s="64"/>
      <c r="H357" s="29"/>
      <c r="I357" s="36"/>
      <c r="J357" s="25"/>
      <c r="K357" s="25"/>
      <c r="L357" s="29"/>
      <c r="M357" s="26"/>
      <c r="N357" s="26"/>
      <c r="O357" s="26"/>
      <c r="P357" s="25"/>
      <c r="Q357" s="196"/>
    </row>
    <row r="358" spans="1:17" ht="30">
      <c r="A358" s="66">
        <f t="shared" si="19"/>
        <v>282</v>
      </c>
      <c r="B358" s="22" t="s">
        <v>10</v>
      </c>
      <c r="C358" s="201" t="s">
        <v>1086</v>
      </c>
      <c r="D358" s="224" t="s">
        <v>35</v>
      </c>
      <c r="E358" s="224">
        <v>2</v>
      </c>
      <c r="F358" s="23"/>
      <c r="G358" s="64"/>
      <c r="H358" s="29"/>
      <c r="I358" s="36"/>
      <c r="J358" s="25"/>
      <c r="K358" s="25"/>
      <c r="L358" s="29"/>
      <c r="M358" s="26"/>
      <c r="N358" s="26"/>
      <c r="O358" s="26"/>
      <c r="P358" s="25"/>
      <c r="Q358" s="196"/>
    </row>
    <row r="359" spans="1:17" ht="27.75">
      <c r="A359" s="66">
        <f t="shared" si="19"/>
        <v>283</v>
      </c>
      <c r="B359" s="22" t="s">
        <v>10</v>
      </c>
      <c r="C359" s="201" t="s">
        <v>1087</v>
      </c>
      <c r="D359" s="224" t="s">
        <v>2</v>
      </c>
      <c r="E359" s="254">
        <v>2.4</v>
      </c>
      <c r="F359" s="23"/>
      <c r="G359" s="64"/>
      <c r="H359" s="29"/>
      <c r="I359" s="36"/>
      <c r="J359" s="25"/>
      <c r="K359" s="25"/>
      <c r="L359" s="29"/>
      <c r="M359" s="26"/>
      <c r="N359" s="26"/>
      <c r="O359" s="26"/>
      <c r="P359" s="25"/>
      <c r="Q359" s="196"/>
    </row>
    <row r="360" spans="1:17" ht="15">
      <c r="A360" s="66">
        <f t="shared" si="19"/>
        <v>284</v>
      </c>
      <c r="B360" s="22" t="s">
        <v>10</v>
      </c>
      <c r="C360" s="201" t="s">
        <v>1088</v>
      </c>
      <c r="D360" s="224"/>
      <c r="E360" s="224">
        <v>2</v>
      </c>
      <c r="F360" s="23"/>
      <c r="G360" s="64"/>
      <c r="H360" s="29"/>
      <c r="I360" s="36"/>
      <c r="J360" s="25"/>
      <c r="K360" s="25"/>
      <c r="L360" s="29"/>
      <c r="M360" s="26"/>
      <c r="N360" s="26"/>
      <c r="O360" s="26"/>
      <c r="P360" s="25"/>
      <c r="Q360" s="196"/>
    </row>
    <row r="361" spans="1:17" ht="30">
      <c r="A361" s="66">
        <f t="shared" si="19"/>
        <v>285</v>
      </c>
      <c r="B361" s="22" t="s">
        <v>10</v>
      </c>
      <c r="C361" s="201" t="s">
        <v>1089</v>
      </c>
      <c r="D361" s="224" t="s">
        <v>35</v>
      </c>
      <c r="E361" s="255" t="s">
        <v>223</v>
      </c>
      <c r="F361" s="23"/>
      <c r="G361" s="64"/>
      <c r="H361" s="29"/>
      <c r="I361" s="36"/>
      <c r="J361" s="25"/>
      <c r="K361" s="25"/>
      <c r="L361" s="29"/>
      <c r="M361" s="26"/>
      <c r="N361" s="26"/>
      <c r="O361" s="26"/>
      <c r="P361" s="25"/>
      <c r="Q361" s="196"/>
    </row>
    <row r="362" spans="1:17" ht="25.5">
      <c r="A362" s="66">
        <f t="shared" si="19"/>
        <v>286</v>
      </c>
      <c r="B362" s="22" t="s">
        <v>10</v>
      </c>
      <c r="C362" s="201" t="s">
        <v>1090</v>
      </c>
      <c r="D362" s="224" t="s">
        <v>175</v>
      </c>
      <c r="E362" s="224">
        <v>1</v>
      </c>
      <c r="F362" s="23"/>
      <c r="G362" s="64"/>
      <c r="H362" s="29"/>
      <c r="I362" s="36"/>
      <c r="J362" s="25"/>
      <c r="K362" s="25"/>
      <c r="L362" s="29"/>
      <c r="M362" s="26"/>
      <c r="N362" s="26"/>
      <c r="O362" s="26"/>
      <c r="P362" s="25"/>
      <c r="Q362" s="196"/>
    </row>
    <row r="363" spans="1:17" ht="25.5">
      <c r="A363" s="66">
        <f t="shared" si="19"/>
        <v>287</v>
      </c>
      <c r="B363" s="22" t="s">
        <v>10</v>
      </c>
      <c r="C363" s="201" t="s">
        <v>1091</v>
      </c>
      <c r="D363" s="224" t="s">
        <v>1095</v>
      </c>
      <c r="E363" s="224">
        <v>1</v>
      </c>
      <c r="F363" s="23"/>
      <c r="G363" s="64"/>
      <c r="H363" s="29"/>
      <c r="I363" s="36"/>
      <c r="J363" s="25"/>
      <c r="K363" s="25"/>
      <c r="L363" s="29"/>
      <c r="M363" s="26"/>
      <c r="N363" s="26"/>
      <c r="O363" s="26"/>
      <c r="P363" s="25"/>
      <c r="Q363" s="196"/>
    </row>
    <row r="364" spans="1:17" ht="25.5">
      <c r="A364" s="66">
        <f t="shared" si="19"/>
        <v>288</v>
      </c>
      <c r="B364" s="22" t="s">
        <v>10</v>
      </c>
      <c r="C364" s="201" t="s">
        <v>1092</v>
      </c>
      <c r="D364" s="224" t="s">
        <v>1096</v>
      </c>
      <c r="E364" s="254">
        <v>0.8</v>
      </c>
      <c r="F364" s="23"/>
      <c r="G364" s="64"/>
      <c r="H364" s="29"/>
      <c r="I364" s="36"/>
      <c r="J364" s="25"/>
      <c r="K364" s="25"/>
      <c r="L364" s="29"/>
      <c r="M364" s="26"/>
      <c r="N364" s="26"/>
      <c r="O364" s="26"/>
      <c r="P364" s="25"/>
      <c r="Q364" s="196"/>
    </row>
    <row r="365" spans="1:17" ht="42.75">
      <c r="A365" s="66">
        <f t="shared" si="19"/>
        <v>289</v>
      </c>
      <c r="B365" s="22" t="s">
        <v>10</v>
      </c>
      <c r="C365" s="201" t="s">
        <v>1101</v>
      </c>
      <c r="D365" s="224" t="s">
        <v>2</v>
      </c>
      <c r="E365" s="254">
        <v>2.4</v>
      </c>
      <c r="F365" s="23"/>
      <c r="G365" s="64"/>
      <c r="H365" s="29"/>
      <c r="I365" s="36"/>
      <c r="J365" s="25"/>
      <c r="K365" s="25"/>
      <c r="L365" s="29"/>
      <c r="M365" s="26"/>
      <c r="N365" s="26"/>
      <c r="O365" s="26"/>
      <c r="P365" s="25"/>
      <c r="Q365" s="196"/>
    </row>
    <row r="366" spans="1:17" ht="12.75">
      <c r="A366" s="66">
        <f t="shared" si="19"/>
        <v>290</v>
      </c>
      <c r="B366" s="22" t="s">
        <v>10</v>
      </c>
      <c r="C366" s="201" t="s">
        <v>1093</v>
      </c>
      <c r="D366" s="224" t="s">
        <v>191</v>
      </c>
      <c r="E366" s="254">
        <v>24</v>
      </c>
      <c r="F366" s="23"/>
      <c r="G366" s="64"/>
      <c r="H366" s="29"/>
      <c r="I366" s="36"/>
      <c r="J366" s="25"/>
      <c r="K366" s="25"/>
      <c r="L366" s="29"/>
      <c r="M366" s="26"/>
      <c r="N366" s="26"/>
      <c r="O366" s="26"/>
      <c r="P366" s="25"/>
      <c r="Q366" s="196"/>
    </row>
    <row r="367" spans="1:17" ht="25.5">
      <c r="A367" s="66">
        <f t="shared" si="19"/>
        <v>291</v>
      </c>
      <c r="B367" s="22" t="s">
        <v>10</v>
      </c>
      <c r="C367" s="201" t="s">
        <v>1094</v>
      </c>
      <c r="D367" s="224" t="s">
        <v>35</v>
      </c>
      <c r="E367" s="224">
        <v>2</v>
      </c>
      <c r="F367" s="23"/>
      <c r="G367" s="64"/>
      <c r="H367" s="29"/>
      <c r="I367" s="36"/>
      <c r="J367" s="25"/>
      <c r="K367" s="25"/>
      <c r="L367" s="29"/>
      <c r="M367" s="26"/>
      <c r="N367" s="26"/>
      <c r="O367" s="26"/>
      <c r="P367" s="25"/>
      <c r="Q367" s="196"/>
    </row>
    <row r="368" spans="1:17" ht="12.75">
      <c r="A368" s="66"/>
      <c r="B368" s="66"/>
      <c r="C368" s="33"/>
      <c r="D368" s="64"/>
      <c r="E368" s="23"/>
      <c r="F368" s="36"/>
      <c r="G368" s="36"/>
      <c r="H368" s="29"/>
      <c r="I368" s="63"/>
      <c r="J368" s="36"/>
      <c r="K368" s="25"/>
      <c r="L368" s="29"/>
      <c r="M368" s="26"/>
      <c r="N368" s="26"/>
      <c r="O368" s="26"/>
      <c r="P368" s="25"/>
      <c r="Q368" s="196"/>
    </row>
    <row r="369" spans="1:16" ht="12.75">
      <c r="A369" s="202"/>
      <c r="B369" s="159"/>
      <c r="C369" s="157" t="s">
        <v>32</v>
      </c>
      <c r="D369" s="159"/>
      <c r="E369" s="159"/>
      <c r="F369" s="159"/>
      <c r="G369" s="159"/>
      <c r="H369" s="29"/>
      <c r="I369" s="159"/>
      <c r="J369" s="159"/>
      <c r="K369" s="25"/>
      <c r="L369" s="29"/>
      <c r="M369" s="26"/>
      <c r="N369" s="26"/>
      <c r="O369" s="26"/>
      <c r="P369" s="25"/>
    </row>
    <row r="370" spans="1:16" ht="12.75">
      <c r="A370" s="66"/>
      <c r="B370" s="22"/>
      <c r="C370" s="160" t="s">
        <v>40</v>
      </c>
      <c r="D370" s="32" t="s">
        <v>3</v>
      </c>
      <c r="E370" s="32">
        <v>1</v>
      </c>
      <c r="F370" s="32"/>
      <c r="G370" s="32"/>
      <c r="H370" s="29"/>
      <c r="I370" s="23"/>
      <c r="J370" s="36"/>
      <c r="K370" s="25"/>
      <c r="L370" s="29"/>
      <c r="M370" s="26"/>
      <c r="N370" s="26"/>
      <c r="O370" s="26"/>
      <c r="P370" s="25"/>
    </row>
    <row r="371" spans="1:16" ht="24">
      <c r="A371" s="66">
        <f>A367+1</f>
        <v>292</v>
      </c>
      <c r="B371" s="22" t="s">
        <v>10</v>
      </c>
      <c r="C371" s="89" t="s">
        <v>39</v>
      </c>
      <c r="D371" s="32" t="s">
        <v>35</v>
      </c>
      <c r="E371" s="32">
        <v>11</v>
      </c>
      <c r="F371" s="23"/>
      <c r="G371" s="64"/>
      <c r="H371" s="29"/>
      <c r="I371" s="23"/>
      <c r="J371" s="36"/>
      <c r="K371" s="25"/>
      <c r="L371" s="29"/>
      <c r="M371" s="26"/>
      <c r="N371" s="26"/>
      <c r="O371" s="26"/>
      <c r="P371" s="25"/>
    </row>
    <row r="372" spans="1:16" ht="12.75">
      <c r="A372" s="66"/>
      <c r="B372" s="22"/>
      <c r="C372" s="160" t="s">
        <v>38</v>
      </c>
      <c r="D372" s="32"/>
      <c r="E372" s="32"/>
      <c r="F372" s="32"/>
      <c r="G372" s="32"/>
      <c r="H372" s="29"/>
      <c r="I372" s="23"/>
      <c r="J372" s="36"/>
      <c r="K372" s="25"/>
      <c r="L372" s="29"/>
      <c r="M372" s="26"/>
      <c r="N372" s="26"/>
      <c r="O372" s="26"/>
      <c r="P372" s="25"/>
    </row>
    <row r="373" spans="1:16" ht="24">
      <c r="A373" s="66">
        <f>A371+1</f>
        <v>293</v>
      </c>
      <c r="B373" s="22" t="s">
        <v>10</v>
      </c>
      <c r="C373" s="89" t="s">
        <v>41</v>
      </c>
      <c r="D373" s="32" t="s">
        <v>2</v>
      </c>
      <c r="E373" s="32">
        <v>20</v>
      </c>
      <c r="F373" s="23"/>
      <c r="G373" s="64"/>
      <c r="H373" s="29"/>
      <c r="I373" s="23"/>
      <c r="J373" s="36"/>
      <c r="K373" s="25"/>
      <c r="L373" s="29"/>
      <c r="M373" s="26"/>
      <c r="N373" s="26"/>
      <c r="O373" s="26"/>
      <c r="P373" s="25"/>
    </row>
    <row r="374" spans="1:16" ht="12.75">
      <c r="A374" s="66">
        <f>A373+1</f>
        <v>294</v>
      </c>
      <c r="B374" s="22" t="s">
        <v>10</v>
      </c>
      <c r="C374" s="161" t="s">
        <v>37</v>
      </c>
      <c r="D374" s="32" t="s">
        <v>2</v>
      </c>
      <c r="E374" s="32">
        <v>15</v>
      </c>
      <c r="F374" s="23"/>
      <c r="G374" s="64"/>
      <c r="H374" s="29"/>
      <c r="I374" s="23"/>
      <c r="J374" s="36"/>
      <c r="K374" s="25"/>
      <c r="L374" s="29"/>
      <c r="M374" s="26"/>
      <c r="N374" s="26"/>
      <c r="O374" s="26"/>
      <c r="P374" s="25"/>
    </row>
    <row r="375" spans="1:16" ht="12.75">
      <c r="A375" s="66">
        <f>A374+1</f>
        <v>295</v>
      </c>
      <c r="B375" s="22" t="s">
        <v>10</v>
      </c>
      <c r="C375" s="89" t="s">
        <v>36</v>
      </c>
      <c r="D375" s="32" t="s">
        <v>3</v>
      </c>
      <c r="E375" s="32">
        <v>1</v>
      </c>
      <c r="F375" s="23"/>
      <c r="G375" s="64"/>
      <c r="H375" s="29"/>
      <c r="I375" s="23"/>
      <c r="J375" s="36"/>
      <c r="K375" s="25"/>
      <c r="L375" s="29"/>
      <c r="M375" s="26"/>
      <c r="N375" s="26"/>
      <c r="O375" s="26"/>
      <c r="P375" s="25"/>
    </row>
    <row r="376" spans="1:16" ht="36">
      <c r="A376" s="66">
        <f>A375+1</f>
        <v>296</v>
      </c>
      <c r="B376" s="22" t="s">
        <v>10</v>
      </c>
      <c r="C376" s="89" t="s">
        <v>513</v>
      </c>
      <c r="D376" s="32" t="s">
        <v>514</v>
      </c>
      <c r="E376" s="32">
        <v>3</v>
      </c>
      <c r="F376" s="23"/>
      <c r="G376" s="64"/>
      <c r="H376" s="29"/>
      <c r="I376" s="23"/>
      <c r="J376" s="36"/>
      <c r="K376" s="25"/>
      <c r="L376" s="29"/>
      <c r="M376" s="26"/>
      <c r="N376" s="26"/>
      <c r="O376" s="26"/>
      <c r="P376" s="25"/>
    </row>
    <row r="377" spans="1:16" ht="24">
      <c r="A377" s="66">
        <f>A376+1</f>
        <v>297</v>
      </c>
      <c r="B377" s="22" t="s">
        <v>10</v>
      </c>
      <c r="C377" s="161" t="s">
        <v>34</v>
      </c>
      <c r="D377" s="32" t="s">
        <v>2</v>
      </c>
      <c r="E377" s="32">
        <v>6</v>
      </c>
      <c r="F377" s="23"/>
      <c r="G377" s="64"/>
      <c r="H377" s="29"/>
      <c r="I377" s="23"/>
      <c r="J377" s="36"/>
      <c r="K377" s="25"/>
      <c r="L377" s="29"/>
      <c r="M377" s="26"/>
      <c r="N377" s="26"/>
      <c r="O377" s="26"/>
      <c r="P377" s="25"/>
    </row>
    <row r="378" spans="1:16" ht="12.75">
      <c r="A378" s="66"/>
      <c r="B378" s="66"/>
      <c r="C378" s="65"/>
      <c r="D378" s="64"/>
      <c r="E378" s="23"/>
      <c r="F378" s="36"/>
      <c r="G378" s="36"/>
      <c r="H378" s="29"/>
      <c r="I378" s="63"/>
      <c r="J378" s="36"/>
      <c r="K378" s="25"/>
      <c r="L378" s="29"/>
      <c r="M378" s="26"/>
      <c r="N378" s="26"/>
      <c r="O378" s="26"/>
      <c r="P378" s="25"/>
    </row>
    <row r="379" spans="1:16" ht="12.75">
      <c r="A379" s="22"/>
      <c r="B379" s="22"/>
      <c r="C379" s="110" t="s">
        <v>512</v>
      </c>
      <c r="D379" s="76"/>
      <c r="E379" s="76"/>
      <c r="F379" s="25"/>
      <c r="G379" s="22"/>
      <c r="H379" s="29"/>
      <c r="I379" s="22"/>
      <c r="J379" s="22"/>
      <c r="K379" s="25"/>
      <c r="L379" s="29"/>
      <c r="M379" s="26"/>
      <c r="N379" s="26"/>
      <c r="O379" s="26"/>
      <c r="P379" s="25"/>
    </row>
    <row r="380" spans="1:17" ht="24">
      <c r="A380" s="66">
        <f>A377+1</f>
        <v>298</v>
      </c>
      <c r="B380" s="22" t="s">
        <v>10</v>
      </c>
      <c r="C380" s="77" t="s">
        <v>1078</v>
      </c>
      <c r="D380" s="76" t="s">
        <v>221</v>
      </c>
      <c r="E380" s="76">
        <v>1</v>
      </c>
      <c r="F380" s="23"/>
      <c r="G380" s="64"/>
      <c r="H380" s="29"/>
      <c r="I380" s="36"/>
      <c r="J380" s="36"/>
      <c r="K380" s="25"/>
      <c r="L380" s="29"/>
      <c r="M380" s="26"/>
      <c r="N380" s="26"/>
      <c r="O380" s="26"/>
      <c r="P380" s="25"/>
      <c r="Q380" s="194"/>
    </row>
    <row r="381" spans="1:17" ht="24">
      <c r="A381" s="66">
        <f>A380+1</f>
        <v>299</v>
      </c>
      <c r="B381" s="22" t="s">
        <v>10</v>
      </c>
      <c r="C381" s="77" t="s">
        <v>1079</v>
      </c>
      <c r="D381" s="76" t="s">
        <v>221</v>
      </c>
      <c r="E381" s="76">
        <v>1</v>
      </c>
      <c r="F381" s="23"/>
      <c r="G381" s="64"/>
      <c r="H381" s="29"/>
      <c r="I381" s="36"/>
      <c r="J381" s="36"/>
      <c r="K381" s="25"/>
      <c r="L381" s="29"/>
      <c r="M381" s="26"/>
      <c r="N381" s="26"/>
      <c r="O381" s="26"/>
      <c r="P381" s="25"/>
      <c r="Q381" s="194"/>
    </row>
    <row r="382" spans="1:16" ht="24">
      <c r="A382" s="66">
        <f>A381+1</f>
        <v>300</v>
      </c>
      <c r="B382" s="22" t="s">
        <v>10</v>
      </c>
      <c r="C382" s="78" t="s">
        <v>511</v>
      </c>
      <c r="D382" s="76" t="s">
        <v>221</v>
      </c>
      <c r="E382" s="76">
        <v>1</v>
      </c>
      <c r="F382" s="23"/>
      <c r="G382" s="64"/>
      <c r="H382" s="29"/>
      <c r="I382" s="36"/>
      <c r="J382" s="36"/>
      <c r="K382" s="25"/>
      <c r="L382" s="29"/>
      <c r="M382" s="26"/>
      <c r="N382" s="26"/>
      <c r="O382" s="26"/>
      <c r="P382" s="25"/>
    </row>
    <row r="383" spans="1:16" ht="24">
      <c r="A383" s="66">
        <f>A380+1</f>
        <v>299</v>
      </c>
      <c r="B383" s="22" t="s">
        <v>10</v>
      </c>
      <c r="C383" s="77" t="s">
        <v>510</v>
      </c>
      <c r="D383" s="76" t="s">
        <v>221</v>
      </c>
      <c r="E383" s="76">
        <v>1</v>
      </c>
      <c r="F383" s="23"/>
      <c r="G383" s="64"/>
      <c r="H383" s="29"/>
      <c r="I383" s="36"/>
      <c r="J383" s="36"/>
      <c r="K383" s="25"/>
      <c r="L383" s="29"/>
      <c r="M383" s="26"/>
      <c r="N383" s="26"/>
      <c r="O383" s="26"/>
      <c r="P383" s="25"/>
    </row>
    <row r="384" spans="1:17" ht="48">
      <c r="A384" s="66">
        <f>A381+1</f>
        <v>300</v>
      </c>
      <c r="B384" s="22" t="s">
        <v>10</v>
      </c>
      <c r="C384" s="78" t="s">
        <v>1244</v>
      </c>
      <c r="D384" s="76" t="s">
        <v>221</v>
      </c>
      <c r="E384" s="76">
        <v>1</v>
      </c>
      <c r="F384" s="23"/>
      <c r="G384" s="64"/>
      <c r="H384" s="29"/>
      <c r="I384" s="36"/>
      <c r="J384" s="36"/>
      <c r="K384" s="25"/>
      <c r="L384" s="29"/>
      <c r="M384" s="26"/>
      <c r="N384" s="26"/>
      <c r="O384" s="26"/>
      <c r="P384" s="25"/>
      <c r="Q384" s="194"/>
    </row>
    <row r="385" spans="1:17" ht="24">
      <c r="A385" s="66">
        <f>A382+1</f>
        <v>301</v>
      </c>
      <c r="B385" s="22" t="s">
        <v>10</v>
      </c>
      <c r="C385" s="77" t="s">
        <v>1245</v>
      </c>
      <c r="D385" s="76" t="s">
        <v>221</v>
      </c>
      <c r="E385" s="76">
        <v>1</v>
      </c>
      <c r="F385" s="23"/>
      <c r="G385" s="64"/>
      <c r="H385" s="29"/>
      <c r="I385" s="36"/>
      <c r="J385" s="36"/>
      <c r="K385" s="25"/>
      <c r="L385" s="29"/>
      <c r="M385" s="26"/>
      <c r="N385" s="26"/>
      <c r="O385" s="26"/>
      <c r="P385" s="25"/>
      <c r="Q385" s="194"/>
    </row>
    <row r="386" spans="1:17" ht="36">
      <c r="A386" s="66">
        <f>A383+1</f>
        <v>300</v>
      </c>
      <c r="B386" s="22" t="s">
        <v>10</v>
      </c>
      <c r="C386" s="78" t="s">
        <v>1246</v>
      </c>
      <c r="D386" s="76" t="s">
        <v>221</v>
      </c>
      <c r="E386" s="76">
        <v>1</v>
      </c>
      <c r="F386" s="23"/>
      <c r="G386" s="64"/>
      <c r="H386" s="29"/>
      <c r="I386" s="36"/>
      <c r="J386" s="36"/>
      <c r="K386" s="25"/>
      <c r="L386" s="29"/>
      <c r="M386" s="26"/>
      <c r="N386" s="26"/>
      <c r="O386" s="26"/>
      <c r="P386" s="25"/>
      <c r="Q386" s="194"/>
    </row>
    <row r="387" spans="1:16" ht="24">
      <c r="A387" s="66">
        <f>A384+1</f>
        <v>301</v>
      </c>
      <c r="B387" s="22" t="s">
        <v>10</v>
      </c>
      <c r="C387" s="77" t="s">
        <v>509</v>
      </c>
      <c r="D387" s="76" t="s">
        <v>221</v>
      </c>
      <c r="E387" s="76">
        <v>1</v>
      </c>
      <c r="F387" s="23"/>
      <c r="G387" s="64"/>
      <c r="H387" s="29"/>
      <c r="I387" s="36"/>
      <c r="J387" s="36"/>
      <c r="K387" s="25"/>
      <c r="L387" s="29"/>
      <c r="M387" s="26"/>
      <c r="N387" s="26"/>
      <c r="O387" s="26"/>
      <c r="P387" s="25"/>
    </row>
    <row r="388" spans="1:16" ht="24">
      <c r="A388" s="22">
        <f aca="true" t="shared" si="20" ref="A388:A437">A387+1</f>
        <v>302</v>
      </c>
      <c r="B388" s="22" t="s">
        <v>10</v>
      </c>
      <c r="C388" s="78" t="s">
        <v>508</v>
      </c>
      <c r="D388" s="76" t="s">
        <v>221</v>
      </c>
      <c r="E388" s="76">
        <v>1</v>
      </c>
      <c r="F388" s="23"/>
      <c r="G388" s="64"/>
      <c r="H388" s="29"/>
      <c r="I388" s="36"/>
      <c r="J388" s="36"/>
      <c r="K388" s="25"/>
      <c r="L388" s="29"/>
      <c r="M388" s="26"/>
      <c r="N388" s="26"/>
      <c r="O388" s="26"/>
      <c r="P388" s="25"/>
    </row>
    <row r="389" spans="1:16" ht="12.75">
      <c r="A389" s="22">
        <f t="shared" si="20"/>
        <v>303</v>
      </c>
      <c r="B389" s="22" t="s">
        <v>10</v>
      </c>
      <c r="C389" s="77" t="s">
        <v>507</v>
      </c>
      <c r="D389" s="76" t="s">
        <v>221</v>
      </c>
      <c r="E389" s="76">
        <v>1</v>
      </c>
      <c r="F389" s="23"/>
      <c r="G389" s="64"/>
      <c r="H389" s="29"/>
      <c r="I389" s="36"/>
      <c r="J389" s="36"/>
      <c r="K389" s="25"/>
      <c r="L389" s="29"/>
      <c r="M389" s="26"/>
      <c r="N389" s="26"/>
      <c r="O389" s="26"/>
      <c r="P389" s="25"/>
    </row>
    <row r="390" spans="1:16" ht="12.75">
      <c r="A390" s="22">
        <f t="shared" si="20"/>
        <v>304</v>
      </c>
      <c r="B390" s="22" t="s">
        <v>10</v>
      </c>
      <c r="C390" s="78" t="s">
        <v>506</v>
      </c>
      <c r="D390" s="76" t="s">
        <v>221</v>
      </c>
      <c r="E390" s="76">
        <v>1</v>
      </c>
      <c r="F390" s="23"/>
      <c r="G390" s="64"/>
      <c r="H390" s="29"/>
      <c r="I390" s="36"/>
      <c r="J390" s="36"/>
      <c r="K390" s="25"/>
      <c r="L390" s="29"/>
      <c r="M390" s="26"/>
      <c r="N390" s="26"/>
      <c r="O390" s="26"/>
      <c r="P390" s="25"/>
    </row>
    <row r="391" spans="1:16" ht="24">
      <c r="A391" s="22">
        <f t="shared" si="20"/>
        <v>305</v>
      </c>
      <c r="B391" s="22" t="s">
        <v>10</v>
      </c>
      <c r="C391" s="77" t="s">
        <v>505</v>
      </c>
      <c r="D391" s="76" t="s">
        <v>221</v>
      </c>
      <c r="E391" s="76">
        <v>1</v>
      </c>
      <c r="F391" s="23"/>
      <c r="G391" s="64"/>
      <c r="H391" s="29"/>
      <c r="I391" s="36"/>
      <c r="J391" s="36"/>
      <c r="K391" s="25"/>
      <c r="L391" s="29"/>
      <c r="M391" s="26"/>
      <c r="N391" s="26"/>
      <c r="O391" s="26"/>
      <c r="P391" s="25"/>
    </row>
    <row r="392" spans="1:16" ht="24">
      <c r="A392" s="22">
        <f t="shared" si="20"/>
        <v>306</v>
      </c>
      <c r="B392" s="22" t="s">
        <v>10</v>
      </c>
      <c r="C392" s="78" t="s">
        <v>504</v>
      </c>
      <c r="D392" s="76" t="s">
        <v>221</v>
      </c>
      <c r="E392" s="76">
        <v>1</v>
      </c>
      <c r="F392" s="23"/>
      <c r="G392" s="64"/>
      <c r="H392" s="29"/>
      <c r="I392" s="36"/>
      <c r="J392" s="36"/>
      <c r="K392" s="25"/>
      <c r="L392" s="29"/>
      <c r="M392" s="26"/>
      <c r="N392" s="26"/>
      <c r="O392" s="26"/>
      <c r="P392" s="25"/>
    </row>
    <row r="393" spans="1:16" ht="24">
      <c r="A393" s="22">
        <f t="shared" si="20"/>
        <v>307</v>
      </c>
      <c r="B393" s="22" t="s">
        <v>10</v>
      </c>
      <c r="C393" s="77" t="s">
        <v>503</v>
      </c>
      <c r="D393" s="76" t="s">
        <v>221</v>
      </c>
      <c r="E393" s="76">
        <v>1</v>
      </c>
      <c r="F393" s="23"/>
      <c r="G393" s="64"/>
      <c r="H393" s="29"/>
      <c r="I393" s="36"/>
      <c r="J393" s="36"/>
      <c r="K393" s="25"/>
      <c r="L393" s="29"/>
      <c r="M393" s="26"/>
      <c r="N393" s="26"/>
      <c r="O393" s="26"/>
      <c r="P393" s="25"/>
    </row>
    <row r="394" spans="1:16" ht="12.75">
      <c r="A394" s="22">
        <f t="shared" si="20"/>
        <v>308</v>
      </c>
      <c r="B394" s="22" t="s">
        <v>10</v>
      </c>
      <c r="C394" s="78" t="s">
        <v>502</v>
      </c>
      <c r="D394" s="76" t="s">
        <v>221</v>
      </c>
      <c r="E394" s="76">
        <v>1</v>
      </c>
      <c r="F394" s="23"/>
      <c r="G394" s="64"/>
      <c r="H394" s="29"/>
      <c r="I394" s="36"/>
      <c r="J394" s="36"/>
      <c r="K394" s="25"/>
      <c r="L394" s="29"/>
      <c r="M394" s="26"/>
      <c r="N394" s="26"/>
      <c r="O394" s="26"/>
      <c r="P394" s="25"/>
    </row>
    <row r="395" spans="1:16" ht="12.75">
      <c r="A395" s="22">
        <f t="shared" si="20"/>
        <v>309</v>
      </c>
      <c r="B395" s="22" t="s">
        <v>10</v>
      </c>
      <c r="C395" s="77" t="s">
        <v>501</v>
      </c>
      <c r="D395" s="76" t="s">
        <v>221</v>
      </c>
      <c r="E395" s="76">
        <v>1</v>
      </c>
      <c r="F395" s="23"/>
      <c r="G395" s="64"/>
      <c r="H395" s="29"/>
      <c r="I395" s="36"/>
      <c r="J395" s="36"/>
      <c r="K395" s="25"/>
      <c r="L395" s="29"/>
      <c r="M395" s="26"/>
      <c r="N395" s="26"/>
      <c r="O395" s="26"/>
      <c r="P395" s="25"/>
    </row>
    <row r="396" spans="1:16" ht="24">
      <c r="A396" s="22">
        <f t="shared" si="20"/>
        <v>310</v>
      </c>
      <c r="B396" s="22" t="s">
        <v>10</v>
      </c>
      <c r="C396" s="78" t="s">
        <v>500</v>
      </c>
      <c r="D396" s="76" t="s">
        <v>221</v>
      </c>
      <c r="E396" s="76">
        <v>1</v>
      </c>
      <c r="F396" s="23"/>
      <c r="G396" s="64"/>
      <c r="H396" s="29"/>
      <c r="I396" s="36"/>
      <c r="J396" s="36"/>
      <c r="K396" s="25"/>
      <c r="L396" s="29"/>
      <c r="M396" s="26"/>
      <c r="N396" s="26"/>
      <c r="O396" s="26"/>
      <c r="P396" s="25"/>
    </row>
    <row r="397" spans="1:16" ht="24">
      <c r="A397" s="22">
        <f t="shared" si="20"/>
        <v>311</v>
      </c>
      <c r="B397" s="22" t="s">
        <v>10</v>
      </c>
      <c r="C397" s="77" t="s">
        <v>499</v>
      </c>
      <c r="D397" s="76" t="s">
        <v>221</v>
      </c>
      <c r="E397" s="76">
        <v>1</v>
      </c>
      <c r="F397" s="23"/>
      <c r="G397" s="64"/>
      <c r="H397" s="29"/>
      <c r="I397" s="36"/>
      <c r="J397" s="36"/>
      <c r="K397" s="25"/>
      <c r="L397" s="29"/>
      <c r="M397" s="26"/>
      <c r="N397" s="26"/>
      <c r="O397" s="26"/>
      <c r="P397" s="25"/>
    </row>
    <row r="398" spans="1:16" ht="12.75">
      <c r="A398" s="22">
        <f t="shared" si="20"/>
        <v>312</v>
      </c>
      <c r="B398" s="22" t="s">
        <v>10</v>
      </c>
      <c r="C398" s="78" t="s">
        <v>498</v>
      </c>
      <c r="D398" s="76" t="s">
        <v>221</v>
      </c>
      <c r="E398" s="76">
        <v>1</v>
      </c>
      <c r="F398" s="23"/>
      <c r="G398" s="64"/>
      <c r="H398" s="29"/>
      <c r="I398" s="36"/>
      <c r="J398" s="36"/>
      <c r="K398" s="25"/>
      <c r="L398" s="29"/>
      <c r="M398" s="26"/>
      <c r="N398" s="26"/>
      <c r="O398" s="26"/>
      <c r="P398" s="25"/>
    </row>
    <row r="399" spans="1:16" ht="12.75">
      <c r="A399" s="22">
        <f t="shared" si="20"/>
        <v>313</v>
      </c>
      <c r="B399" s="22" t="s">
        <v>10</v>
      </c>
      <c r="C399" s="78" t="s">
        <v>497</v>
      </c>
      <c r="D399" s="76" t="s">
        <v>221</v>
      </c>
      <c r="E399" s="76">
        <v>1</v>
      </c>
      <c r="F399" s="23"/>
      <c r="G399" s="64"/>
      <c r="H399" s="29"/>
      <c r="I399" s="36"/>
      <c r="J399" s="36"/>
      <c r="K399" s="25"/>
      <c r="L399" s="29"/>
      <c r="M399" s="26"/>
      <c r="N399" s="26"/>
      <c r="O399" s="26"/>
      <c r="P399" s="25"/>
    </row>
    <row r="400" spans="1:16" ht="12.75">
      <c r="A400" s="22">
        <f t="shared" si="20"/>
        <v>314</v>
      </c>
      <c r="B400" s="22" t="s">
        <v>10</v>
      </c>
      <c r="C400" s="78" t="s">
        <v>496</v>
      </c>
      <c r="D400" s="76" t="s">
        <v>221</v>
      </c>
      <c r="E400" s="76">
        <v>1</v>
      </c>
      <c r="F400" s="23"/>
      <c r="G400" s="64"/>
      <c r="H400" s="29"/>
      <c r="I400" s="36"/>
      <c r="J400" s="36"/>
      <c r="K400" s="25"/>
      <c r="L400" s="29"/>
      <c r="M400" s="26"/>
      <c r="N400" s="26"/>
      <c r="O400" s="26"/>
      <c r="P400" s="25"/>
    </row>
    <row r="401" spans="1:16" ht="12.75">
      <c r="A401" s="22">
        <f t="shared" si="20"/>
        <v>315</v>
      </c>
      <c r="B401" s="22" t="s">
        <v>10</v>
      </c>
      <c r="C401" s="78" t="s">
        <v>495</v>
      </c>
      <c r="D401" s="76" t="s">
        <v>221</v>
      </c>
      <c r="E401" s="76">
        <v>1</v>
      </c>
      <c r="F401" s="23"/>
      <c r="G401" s="64"/>
      <c r="H401" s="29"/>
      <c r="I401" s="36"/>
      <c r="J401" s="36"/>
      <c r="K401" s="25"/>
      <c r="L401" s="29"/>
      <c r="M401" s="26"/>
      <c r="N401" s="26"/>
      <c r="O401" s="26"/>
      <c r="P401" s="25"/>
    </row>
    <row r="402" spans="1:16" ht="12.75">
      <c r="A402" s="22">
        <f t="shared" si="20"/>
        <v>316</v>
      </c>
      <c r="B402" s="22" t="s">
        <v>10</v>
      </c>
      <c r="C402" s="78" t="s">
        <v>494</v>
      </c>
      <c r="D402" s="76" t="s">
        <v>221</v>
      </c>
      <c r="E402" s="76">
        <v>1</v>
      </c>
      <c r="F402" s="23"/>
      <c r="G402" s="64"/>
      <c r="H402" s="29"/>
      <c r="I402" s="36"/>
      <c r="J402" s="36"/>
      <c r="K402" s="25"/>
      <c r="L402" s="29"/>
      <c r="M402" s="26"/>
      <c r="N402" s="26"/>
      <c r="O402" s="26"/>
      <c r="P402" s="25"/>
    </row>
    <row r="403" spans="1:16" ht="24">
      <c r="A403" s="22">
        <f t="shared" si="20"/>
        <v>317</v>
      </c>
      <c r="B403" s="22" t="s">
        <v>10</v>
      </c>
      <c r="C403" s="77" t="s">
        <v>493</v>
      </c>
      <c r="D403" s="76" t="s">
        <v>221</v>
      </c>
      <c r="E403" s="76">
        <v>1</v>
      </c>
      <c r="F403" s="23"/>
      <c r="G403" s="64"/>
      <c r="H403" s="29"/>
      <c r="I403" s="36"/>
      <c r="J403" s="36"/>
      <c r="K403" s="25"/>
      <c r="L403" s="29"/>
      <c r="M403" s="26"/>
      <c r="N403" s="26"/>
      <c r="O403" s="26"/>
      <c r="P403" s="25"/>
    </row>
    <row r="404" spans="1:16" ht="24">
      <c r="A404" s="22">
        <f t="shared" si="20"/>
        <v>318</v>
      </c>
      <c r="B404" s="22" t="s">
        <v>10</v>
      </c>
      <c r="C404" s="77" t="s">
        <v>492</v>
      </c>
      <c r="D404" s="76" t="s">
        <v>221</v>
      </c>
      <c r="E404" s="76">
        <v>1</v>
      </c>
      <c r="F404" s="23"/>
      <c r="G404" s="64"/>
      <c r="H404" s="29"/>
      <c r="I404" s="36"/>
      <c r="J404" s="36"/>
      <c r="K404" s="25"/>
      <c r="L404" s="29"/>
      <c r="M404" s="26"/>
      <c r="N404" s="26"/>
      <c r="O404" s="26"/>
      <c r="P404" s="25"/>
    </row>
    <row r="405" spans="1:16" ht="12.75">
      <c r="A405" s="22">
        <f t="shared" si="20"/>
        <v>319</v>
      </c>
      <c r="B405" s="22" t="s">
        <v>10</v>
      </c>
      <c r="C405" s="77" t="s">
        <v>491</v>
      </c>
      <c r="D405" s="76" t="s">
        <v>221</v>
      </c>
      <c r="E405" s="76">
        <v>2</v>
      </c>
      <c r="F405" s="23"/>
      <c r="G405" s="64"/>
      <c r="H405" s="29"/>
      <c r="I405" s="36"/>
      <c r="J405" s="36"/>
      <c r="K405" s="25"/>
      <c r="L405" s="29"/>
      <c r="M405" s="26"/>
      <c r="N405" s="26"/>
      <c r="O405" s="26"/>
      <c r="P405" s="25"/>
    </row>
    <row r="406" spans="1:16" ht="12.75">
      <c r="A406" s="22">
        <f t="shared" si="20"/>
        <v>320</v>
      </c>
      <c r="B406" s="22" t="s">
        <v>10</v>
      </c>
      <c r="C406" s="77" t="s">
        <v>490</v>
      </c>
      <c r="D406" s="76" t="s">
        <v>221</v>
      </c>
      <c r="E406" s="76">
        <v>2</v>
      </c>
      <c r="F406" s="23"/>
      <c r="G406" s="64"/>
      <c r="H406" s="29"/>
      <c r="I406" s="36"/>
      <c r="J406" s="36"/>
      <c r="K406" s="25"/>
      <c r="L406" s="29"/>
      <c r="M406" s="26"/>
      <c r="N406" s="26"/>
      <c r="O406" s="26"/>
      <c r="P406" s="25"/>
    </row>
    <row r="407" spans="1:16" ht="12.75">
      <c r="A407" s="22">
        <f t="shared" si="20"/>
        <v>321</v>
      </c>
      <c r="B407" s="22" t="s">
        <v>10</v>
      </c>
      <c r="C407" s="77" t="s">
        <v>489</v>
      </c>
      <c r="D407" s="76" t="s">
        <v>221</v>
      </c>
      <c r="E407" s="76">
        <v>1</v>
      </c>
      <c r="F407" s="23"/>
      <c r="G407" s="64"/>
      <c r="H407" s="29"/>
      <c r="I407" s="36"/>
      <c r="J407" s="36"/>
      <c r="K407" s="25"/>
      <c r="L407" s="29"/>
      <c r="M407" s="26"/>
      <c r="N407" s="26"/>
      <c r="O407" s="26"/>
      <c r="P407" s="25"/>
    </row>
    <row r="408" spans="1:17" ht="36">
      <c r="A408" s="22">
        <f t="shared" si="20"/>
        <v>322</v>
      </c>
      <c r="B408" s="22" t="s">
        <v>10</v>
      </c>
      <c r="C408" s="78" t="s">
        <v>1247</v>
      </c>
      <c r="D408" s="76" t="s">
        <v>221</v>
      </c>
      <c r="E408" s="193">
        <v>4</v>
      </c>
      <c r="F408" s="23"/>
      <c r="G408" s="64"/>
      <c r="H408" s="29"/>
      <c r="I408" s="36"/>
      <c r="J408" s="36"/>
      <c r="K408" s="25"/>
      <c r="L408" s="29"/>
      <c r="M408" s="26"/>
      <c r="N408" s="26"/>
      <c r="O408" s="26"/>
      <c r="P408" s="25"/>
      <c r="Q408" s="194"/>
    </row>
    <row r="409" spans="1:16" ht="24">
      <c r="A409" s="22">
        <f t="shared" si="20"/>
        <v>323</v>
      </c>
      <c r="B409" s="22" t="s">
        <v>10</v>
      </c>
      <c r="C409" s="78" t="s">
        <v>487</v>
      </c>
      <c r="D409" s="76" t="s">
        <v>221</v>
      </c>
      <c r="E409" s="76">
        <v>2</v>
      </c>
      <c r="F409" s="23"/>
      <c r="G409" s="64"/>
      <c r="H409" s="29"/>
      <c r="I409" s="36"/>
      <c r="J409" s="36"/>
      <c r="K409" s="25"/>
      <c r="L409" s="29"/>
      <c r="M409" s="26"/>
      <c r="N409" s="26"/>
      <c r="O409" s="26"/>
      <c r="P409" s="25"/>
    </row>
    <row r="410" spans="1:17" ht="24">
      <c r="A410" s="22">
        <f t="shared" si="20"/>
        <v>324</v>
      </c>
      <c r="B410" s="22" t="s">
        <v>10</v>
      </c>
      <c r="C410" s="78" t="s">
        <v>484</v>
      </c>
      <c r="D410" s="76" t="s">
        <v>221</v>
      </c>
      <c r="E410" s="193">
        <v>2</v>
      </c>
      <c r="F410" s="23"/>
      <c r="G410" s="64"/>
      <c r="H410" s="29"/>
      <c r="I410" s="36"/>
      <c r="J410" s="36"/>
      <c r="K410" s="25"/>
      <c r="L410" s="29"/>
      <c r="M410" s="26"/>
      <c r="N410" s="26"/>
      <c r="O410" s="26"/>
      <c r="P410" s="25"/>
      <c r="Q410" s="194"/>
    </row>
    <row r="411" spans="1:16" ht="24">
      <c r="A411" s="22">
        <f t="shared" si="20"/>
        <v>325</v>
      </c>
      <c r="B411" s="22" t="s">
        <v>10</v>
      </c>
      <c r="C411" s="78" t="s">
        <v>486</v>
      </c>
      <c r="D411" s="76" t="s">
        <v>221</v>
      </c>
      <c r="E411" s="76">
        <v>1</v>
      </c>
      <c r="F411" s="23"/>
      <c r="G411" s="64"/>
      <c r="H411" s="29"/>
      <c r="I411" s="36"/>
      <c r="J411" s="36"/>
      <c r="K411" s="25"/>
      <c r="L411" s="29"/>
      <c r="M411" s="26"/>
      <c r="N411" s="26"/>
      <c r="O411" s="26"/>
      <c r="P411" s="25"/>
    </row>
    <row r="412" spans="1:16" ht="24">
      <c r="A412" s="22">
        <f t="shared" si="20"/>
        <v>326</v>
      </c>
      <c r="B412" s="22" t="s">
        <v>10</v>
      </c>
      <c r="C412" s="78" t="s">
        <v>483</v>
      </c>
      <c r="D412" s="76" t="s">
        <v>221</v>
      </c>
      <c r="E412" s="76">
        <v>4</v>
      </c>
      <c r="F412" s="23"/>
      <c r="G412" s="64"/>
      <c r="H412" s="29"/>
      <c r="I412" s="36"/>
      <c r="J412" s="36"/>
      <c r="K412" s="25"/>
      <c r="L412" s="29"/>
      <c r="M412" s="26"/>
      <c r="N412" s="26"/>
      <c r="O412" s="26"/>
      <c r="P412" s="25"/>
    </row>
    <row r="413" spans="1:16" ht="24">
      <c r="A413" s="22">
        <f t="shared" si="20"/>
        <v>327</v>
      </c>
      <c r="B413" s="22" t="s">
        <v>10</v>
      </c>
      <c r="C413" s="78" t="s">
        <v>482</v>
      </c>
      <c r="D413" s="76" t="s">
        <v>221</v>
      </c>
      <c r="E413" s="76">
        <v>2</v>
      </c>
      <c r="F413" s="23"/>
      <c r="G413" s="64"/>
      <c r="H413" s="29"/>
      <c r="I413" s="36"/>
      <c r="J413" s="36"/>
      <c r="K413" s="25"/>
      <c r="L413" s="29"/>
      <c r="M413" s="26"/>
      <c r="N413" s="26"/>
      <c r="O413" s="26"/>
      <c r="P413" s="25"/>
    </row>
    <row r="414" spans="1:16" ht="24">
      <c r="A414" s="22">
        <f t="shared" si="20"/>
        <v>328</v>
      </c>
      <c r="B414" s="22" t="s">
        <v>10</v>
      </c>
      <c r="C414" s="78" t="s">
        <v>485</v>
      </c>
      <c r="D414" s="76" t="s">
        <v>221</v>
      </c>
      <c r="E414" s="76">
        <v>4</v>
      </c>
      <c r="F414" s="23"/>
      <c r="G414" s="64"/>
      <c r="H414" s="29"/>
      <c r="I414" s="36"/>
      <c r="J414" s="36"/>
      <c r="K414" s="25"/>
      <c r="L414" s="29"/>
      <c r="M414" s="26"/>
      <c r="N414" s="26"/>
      <c r="O414" s="26"/>
      <c r="P414" s="25"/>
    </row>
    <row r="415" spans="1:16" ht="24">
      <c r="A415" s="22">
        <f t="shared" si="20"/>
        <v>329</v>
      </c>
      <c r="B415" s="22" t="s">
        <v>10</v>
      </c>
      <c r="C415" s="77" t="s">
        <v>488</v>
      </c>
      <c r="D415" s="76" t="s">
        <v>221</v>
      </c>
      <c r="E415" s="76">
        <v>2</v>
      </c>
      <c r="F415" s="23"/>
      <c r="G415" s="64"/>
      <c r="H415" s="29"/>
      <c r="I415" s="23"/>
      <c r="J415" s="36"/>
      <c r="K415" s="25"/>
      <c r="L415" s="29"/>
      <c r="M415" s="26"/>
      <c r="N415" s="26"/>
      <c r="O415" s="26"/>
      <c r="P415" s="25"/>
    </row>
    <row r="416" spans="1:17" ht="24">
      <c r="A416" s="22">
        <f t="shared" si="20"/>
        <v>330</v>
      </c>
      <c r="B416" s="22" t="s">
        <v>10</v>
      </c>
      <c r="C416" s="77" t="s">
        <v>1080</v>
      </c>
      <c r="D416" s="76" t="s">
        <v>221</v>
      </c>
      <c r="E416" s="76">
        <v>1</v>
      </c>
      <c r="F416" s="23"/>
      <c r="G416" s="64"/>
      <c r="H416" s="29"/>
      <c r="I416" s="23"/>
      <c r="J416" s="36"/>
      <c r="K416" s="25"/>
      <c r="L416" s="29"/>
      <c r="M416" s="26"/>
      <c r="N416" s="26"/>
      <c r="O416" s="26"/>
      <c r="P416" s="25"/>
      <c r="Q416" s="194"/>
    </row>
    <row r="417" spans="1:17" ht="24">
      <c r="A417" s="22">
        <f t="shared" si="20"/>
        <v>331</v>
      </c>
      <c r="B417" s="22" t="s">
        <v>10</v>
      </c>
      <c r="C417" s="78" t="s">
        <v>487</v>
      </c>
      <c r="D417" s="76" t="s">
        <v>221</v>
      </c>
      <c r="E417" s="193">
        <v>5</v>
      </c>
      <c r="F417" s="23"/>
      <c r="G417" s="64"/>
      <c r="H417" s="29"/>
      <c r="I417" s="23"/>
      <c r="J417" s="36"/>
      <c r="K417" s="25"/>
      <c r="L417" s="29"/>
      <c r="M417" s="26"/>
      <c r="N417" s="26"/>
      <c r="O417" s="26"/>
      <c r="P417" s="25"/>
      <c r="Q417" s="194"/>
    </row>
    <row r="418" spans="1:17" ht="24">
      <c r="A418" s="22">
        <f t="shared" si="20"/>
        <v>332</v>
      </c>
      <c r="B418" s="22" t="s">
        <v>10</v>
      </c>
      <c r="C418" s="78" t="s">
        <v>484</v>
      </c>
      <c r="D418" s="76" t="s">
        <v>221</v>
      </c>
      <c r="E418" s="193">
        <v>2</v>
      </c>
      <c r="F418" s="23"/>
      <c r="G418" s="64"/>
      <c r="H418" s="29"/>
      <c r="I418" s="23"/>
      <c r="J418" s="36"/>
      <c r="K418" s="25"/>
      <c r="L418" s="29"/>
      <c r="M418" s="26"/>
      <c r="N418" s="26"/>
      <c r="O418" s="26"/>
      <c r="P418" s="25"/>
      <c r="Q418" s="194"/>
    </row>
    <row r="419" spans="1:16" ht="24">
      <c r="A419" s="22">
        <f t="shared" si="20"/>
        <v>333</v>
      </c>
      <c r="B419" s="22" t="s">
        <v>10</v>
      </c>
      <c r="C419" s="78" t="s">
        <v>486</v>
      </c>
      <c r="D419" s="76" t="s">
        <v>221</v>
      </c>
      <c r="E419" s="76">
        <v>1</v>
      </c>
      <c r="F419" s="23"/>
      <c r="G419" s="64"/>
      <c r="H419" s="29"/>
      <c r="I419" s="23"/>
      <c r="J419" s="36"/>
      <c r="K419" s="25"/>
      <c r="L419" s="29"/>
      <c r="M419" s="26"/>
      <c r="N419" s="26"/>
      <c r="O419" s="26"/>
      <c r="P419" s="25"/>
    </row>
    <row r="420" spans="1:16" ht="24">
      <c r="A420" s="22">
        <f t="shared" si="20"/>
        <v>334</v>
      </c>
      <c r="B420" s="22" t="s">
        <v>10</v>
      </c>
      <c r="C420" s="78" t="s">
        <v>483</v>
      </c>
      <c r="D420" s="76" t="s">
        <v>221</v>
      </c>
      <c r="E420" s="76">
        <v>6</v>
      </c>
      <c r="F420" s="23"/>
      <c r="G420" s="64"/>
      <c r="H420" s="29"/>
      <c r="I420" s="23"/>
      <c r="J420" s="36"/>
      <c r="K420" s="25"/>
      <c r="L420" s="29"/>
      <c r="M420" s="26"/>
      <c r="N420" s="26"/>
      <c r="O420" s="26"/>
      <c r="P420" s="25"/>
    </row>
    <row r="421" spans="1:16" ht="24">
      <c r="A421" s="22">
        <f t="shared" si="20"/>
        <v>335</v>
      </c>
      <c r="B421" s="22" t="s">
        <v>10</v>
      </c>
      <c r="C421" s="78" t="s">
        <v>482</v>
      </c>
      <c r="D421" s="76" t="s">
        <v>221</v>
      </c>
      <c r="E421" s="76">
        <v>4</v>
      </c>
      <c r="F421" s="23"/>
      <c r="G421" s="64"/>
      <c r="H421" s="29"/>
      <c r="I421" s="23"/>
      <c r="J421" s="36"/>
      <c r="K421" s="25"/>
      <c r="L421" s="29"/>
      <c r="M421" s="26"/>
      <c r="N421" s="26"/>
      <c r="O421" s="26"/>
      <c r="P421" s="25"/>
    </row>
    <row r="422" spans="1:16" ht="24">
      <c r="A422" s="22">
        <f t="shared" si="20"/>
        <v>336</v>
      </c>
      <c r="B422" s="22" t="s">
        <v>10</v>
      </c>
      <c r="C422" s="77" t="s">
        <v>485</v>
      </c>
      <c r="D422" s="76" t="s">
        <v>221</v>
      </c>
      <c r="E422" s="76">
        <v>10</v>
      </c>
      <c r="F422" s="23"/>
      <c r="G422" s="64"/>
      <c r="H422" s="29"/>
      <c r="I422" s="23"/>
      <c r="J422" s="36"/>
      <c r="K422" s="25"/>
      <c r="L422" s="29"/>
      <c r="M422" s="26"/>
      <c r="N422" s="26"/>
      <c r="O422" s="26"/>
      <c r="P422" s="25"/>
    </row>
    <row r="423" spans="1:16" ht="24">
      <c r="A423" s="22">
        <f t="shared" si="20"/>
        <v>337</v>
      </c>
      <c r="B423" s="22" t="s">
        <v>10</v>
      </c>
      <c r="C423" s="78" t="s">
        <v>483</v>
      </c>
      <c r="D423" s="76" t="s">
        <v>221</v>
      </c>
      <c r="E423" s="76">
        <v>1</v>
      </c>
      <c r="F423" s="23"/>
      <c r="G423" s="64"/>
      <c r="H423" s="29"/>
      <c r="I423" s="23"/>
      <c r="J423" s="36"/>
      <c r="K423" s="25"/>
      <c r="L423" s="29"/>
      <c r="M423" s="26"/>
      <c r="N423" s="26"/>
      <c r="O423" s="26"/>
      <c r="P423" s="25"/>
    </row>
    <row r="424" spans="1:16" ht="24">
      <c r="A424" s="22">
        <f t="shared" si="20"/>
        <v>338</v>
      </c>
      <c r="B424" s="22" t="s">
        <v>10</v>
      </c>
      <c r="C424" s="78" t="s">
        <v>482</v>
      </c>
      <c r="D424" s="76" t="s">
        <v>221</v>
      </c>
      <c r="E424" s="76">
        <v>2</v>
      </c>
      <c r="F424" s="23"/>
      <c r="G424" s="64"/>
      <c r="H424" s="29"/>
      <c r="I424" s="23"/>
      <c r="J424" s="36"/>
      <c r="K424" s="25"/>
      <c r="L424" s="29"/>
      <c r="M424" s="26"/>
      <c r="N424" s="26"/>
      <c r="O424" s="26"/>
      <c r="P424" s="25"/>
    </row>
    <row r="425" spans="1:16" ht="12.75">
      <c r="A425" s="22">
        <f t="shared" si="20"/>
        <v>339</v>
      </c>
      <c r="B425" s="22" t="s">
        <v>10</v>
      </c>
      <c r="C425" s="77" t="s">
        <v>481</v>
      </c>
      <c r="D425" s="76" t="s">
        <v>221</v>
      </c>
      <c r="E425" s="76">
        <v>1</v>
      </c>
      <c r="F425" s="23"/>
      <c r="G425" s="64"/>
      <c r="H425" s="29"/>
      <c r="I425" s="36"/>
      <c r="J425" s="36"/>
      <c r="K425" s="25"/>
      <c r="L425" s="29"/>
      <c r="M425" s="26"/>
      <c r="N425" s="26"/>
      <c r="O425" s="26"/>
      <c r="P425" s="25"/>
    </row>
    <row r="426" spans="1:16" ht="12.75">
      <c r="A426" s="22">
        <f t="shared" si="20"/>
        <v>340</v>
      </c>
      <c r="B426" s="22" t="s">
        <v>10</v>
      </c>
      <c r="C426" s="77" t="s">
        <v>480</v>
      </c>
      <c r="D426" s="76" t="s">
        <v>221</v>
      </c>
      <c r="E426" s="76">
        <v>1</v>
      </c>
      <c r="F426" s="23"/>
      <c r="G426" s="64"/>
      <c r="H426" s="29"/>
      <c r="I426" s="36"/>
      <c r="J426" s="36"/>
      <c r="K426" s="25"/>
      <c r="L426" s="29"/>
      <c r="M426" s="26"/>
      <c r="N426" s="26"/>
      <c r="O426" s="26"/>
      <c r="P426" s="25"/>
    </row>
    <row r="427" spans="1:16" ht="12.75">
      <c r="A427" s="22">
        <f t="shared" si="20"/>
        <v>341</v>
      </c>
      <c r="B427" s="22" t="s">
        <v>10</v>
      </c>
      <c r="C427" s="77" t="s">
        <v>479</v>
      </c>
      <c r="D427" s="76" t="s">
        <v>221</v>
      </c>
      <c r="E427" s="76">
        <v>1</v>
      </c>
      <c r="F427" s="23"/>
      <c r="G427" s="64"/>
      <c r="H427" s="29"/>
      <c r="I427" s="36"/>
      <c r="J427" s="36"/>
      <c r="K427" s="25"/>
      <c r="L427" s="29"/>
      <c r="M427" s="26"/>
      <c r="N427" s="26"/>
      <c r="O427" s="26"/>
      <c r="P427" s="25"/>
    </row>
    <row r="428" spans="1:16" ht="12.75">
      <c r="A428" s="22">
        <f t="shared" si="20"/>
        <v>342</v>
      </c>
      <c r="B428" s="22" t="s">
        <v>10</v>
      </c>
      <c r="C428" s="78" t="s">
        <v>478</v>
      </c>
      <c r="D428" s="76" t="s">
        <v>221</v>
      </c>
      <c r="E428" s="76">
        <v>1</v>
      </c>
      <c r="F428" s="23"/>
      <c r="G428" s="64"/>
      <c r="H428" s="29"/>
      <c r="I428" s="36"/>
      <c r="J428" s="36"/>
      <c r="K428" s="25"/>
      <c r="L428" s="29"/>
      <c r="M428" s="26"/>
      <c r="N428" s="26"/>
      <c r="O428" s="26"/>
      <c r="P428" s="25"/>
    </row>
    <row r="429" spans="1:16" ht="24">
      <c r="A429" s="22">
        <f t="shared" si="20"/>
        <v>343</v>
      </c>
      <c r="B429" s="22" t="s">
        <v>10</v>
      </c>
      <c r="C429" s="77" t="s">
        <v>477</v>
      </c>
      <c r="D429" s="76" t="s">
        <v>221</v>
      </c>
      <c r="E429" s="76">
        <v>1</v>
      </c>
      <c r="F429" s="23"/>
      <c r="G429" s="64"/>
      <c r="H429" s="29"/>
      <c r="I429" s="36"/>
      <c r="J429" s="36"/>
      <c r="K429" s="25"/>
      <c r="L429" s="29"/>
      <c r="M429" s="26"/>
      <c r="N429" s="26"/>
      <c r="O429" s="26"/>
      <c r="P429" s="25"/>
    </row>
    <row r="430" spans="1:16" ht="24">
      <c r="A430" s="22">
        <f t="shared" si="20"/>
        <v>344</v>
      </c>
      <c r="B430" s="22" t="s">
        <v>10</v>
      </c>
      <c r="C430" s="78" t="s">
        <v>476</v>
      </c>
      <c r="D430" s="76" t="s">
        <v>221</v>
      </c>
      <c r="E430" s="76">
        <v>1</v>
      </c>
      <c r="F430" s="23"/>
      <c r="G430" s="64"/>
      <c r="H430" s="29"/>
      <c r="I430" s="36"/>
      <c r="J430" s="36"/>
      <c r="K430" s="25"/>
      <c r="L430" s="29"/>
      <c r="M430" s="26"/>
      <c r="N430" s="26"/>
      <c r="O430" s="26"/>
      <c r="P430" s="25"/>
    </row>
    <row r="431" spans="1:16" ht="24">
      <c r="A431" s="22">
        <f t="shared" si="20"/>
        <v>345</v>
      </c>
      <c r="B431" s="22" t="s">
        <v>10</v>
      </c>
      <c r="C431" s="77" t="s">
        <v>475</v>
      </c>
      <c r="D431" s="76" t="s">
        <v>221</v>
      </c>
      <c r="E431" s="76">
        <v>10</v>
      </c>
      <c r="F431" s="23"/>
      <c r="G431" s="64"/>
      <c r="H431" s="29"/>
      <c r="I431" s="36"/>
      <c r="J431" s="36"/>
      <c r="K431" s="25"/>
      <c r="L431" s="29"/>
      <c r="M431" s="26"/>
      <c r="N431" s="26"/>
      <c r="O431" s="26"/>
      <c r="P431" s="25"/>
    </row>
    <row r="432" spans="1:16" ht="24">
      <c r="A432" s="22">
        <f t="shared" si="20"/>
        <v>346</v>
      </c>
      <c r="B432" s="22" t="s">
        <v>10</v>
      </c>
      <c r="C432" s="78" t="s">
        <v>474</v>
      </c>
      <c r="D432" s="76" t="s">
        <v>221</v>
      </c>
      <c r="E432" s="76">
        <v>1</v>
      </c>
      <c r="F432" s="23"/>
      <c r="G432" s="64"/>
      <c r="H432" s="29"/>
      <c r="I432" s="36"/>
      <c r="J432" s="36"/>
      <c r="K432" s="25"/>
      <c r="L432" s="29"/>
      <c r="M432" s="26"/>
      <c r="N432" s="26"/>
      <c r="O432" s="26"/>
      <c r="P432" s="25"/>
    </row>
    <row r="433" spans="1:16" ht="24">
      <c r="A433" s="22">
        <f t="shared" si="20"/>
        <v>347</v>
      </c>
      <c r="B433" s="22" t="s">
        <v>10</v>
      </c>
      <c r="C433" s="77" t="s">
        <v>473</v>
      </c>
      <c r="D433" s="76" t="s">
        <v>221</v>
      </c>
      <c r="E433" s="76">
        <v>12</v>
      </c>
      <c r="F433" s="23"/>
      <c r="G433" s="64"/>
      <c r="H433" s="29"/>
      <c r="I433" s="36"/>
      <c r="J433" s="36"/>
      <c r="K433" s="25"/>
      <c r="L433" s="29"/>
      <c r="M433" s="26"/>
      <c r="N433" s="26"/>
      <c r="O433" s="26"/>
      <c r="P433" s="25"/>
    </row>
    <row r="434" spans="1:16" ht="24">
      <c r="A434" s="22">
        <f t="shared" si="20"/>
        <v>348</v>
      </c>
      <c r="B434" s="22" t="s">
        <v>10</v>
      </c>
      <c r="C434" s="78" t="s">
        <v>472</v>
      </c>
      <c r="D434" s="76" t="s">
        <v>2</v>
      </c>
      <c r="E434" s="76">
        <v>3</v>
      </c>
      <c r="F434" s="23"/>
      <c r="G434" s="64"/>
      <c r="H434" s="29"/>
      <c r="I434" s="36"/>
      <c r="J434" s="36"/>
      <c r="K434" s="25"/>
      <c r="L434" s="29"/>
      <c r="M434" s="26"/>
      <c r="N434" s="26"/>
      <c r="O434" s="26"/>
      <c r="P434" s="25"/>
    </row>
    <row r="435" spans="1:16" ht="24">
      <c r="A435" s="22">
        <f t="shared" si="20"/>
        <v>349</v>
      </c>
      <c r="B435" s="22" t="s">
        <v>10</v>
      </c>
      <c r="C435" s="78" t="s">
        <v>471</v>
      </c>
      <c r="D435" s="76" t="s">
        <v>2</v>
      </c>
      <c r="E435" s="76">
        <v>45</v>
      </c>
      <c r="F435" s="23"/>
      <c r="G435" s="64"/>
      <c r="H435" s="29"/>
      <c r="I435" s="36"/>
      <c r="J435" s="36"/>
      <c r="K435" s="25"/>
      <c r="L435" s="29"/>
      <c r="M435" s="26"/>
      <c r="N435" s="26"/>
      <c r="O435" s="26"/>
      <c r="P435" s="25"/>
    </row>
    <row r="436" spans="1:16" ht="24">
      <c r="A436" s="22">
        <f t="shared" si="20"/>
        <v>350</v>
      </c>
      <c r="B436" s="22" t="s">
        <v>10</v>
      </c>
      <c r="C436" s="78" t="s">
        <v>470</v>
      </c>
      <c r="D436" s="76" t="s">
        <v>2</v>
      </c>
      <c r="E436" s="76">
        <v>3</v>
      </c>
      <c r="F436" s="23"/>
      <c r="G436" s="64"/>
      <c r="H436" s="29"/>
      <c r="I436" s="36"/>
      <c r="J436" s="36"/>
      <c r="K436" s="25"/>
      <c r="L436" s="29"/>
      <c r="M436" s="26"/>
      <c r="N436" s="26"/>
      <c r="O436" s="26"/>
      <c r="P436" s="25"/>
    </row>
    <row r="437" spans="1:16" ht="24">
      <c r="A437" s="22">
        <f t="shared" si="20"/>
        <v>351</v>
      </c>
      <c r="B437" s="22" t="s">
        <v>10</v>
      </c>
      <c r="C437" s="78" t="s">
        <v>469</v>
      </c>
      <c r="D437" s="76" t="s">
        <v>2</v>
      </c>
      <c r="E437" s="76">
        <v>3</v>
      </c>
      <c r="F437" s="23"/>
      <c r="G437" s="64"/>
      <c r="H437" s="29"/>
      <c r="I437" s="36"/>
      <c r="J437" s="36"/>
      <c r="K437" s="25"/>
      <c r="L437" s="29"/>
      <c r="M437" s="26"/>
      <c r="N437" s="26"/>
      <c r="O437" s="26"/>
      <c r="P437" s="25"/>
    </row>
    <row r="438" spans="1:16" ht="24">
      <c r="A438" s="22">
        <f aca="true" t="shared" si="21" ref="A438:A463">A437+1</f>
        <v>352</v>
      </c>
      <c r="B438" s="22" t="s">
        <v>10</v>
      </c>
      <c r="C438" s="78" t="s">
        <v>468</v>
      </c>
      <c r="D438" s="76" t="s">
        <v>221</v>
      </c>
      <c r="E438" s="76">
        <v>3</v>
      </c>
      <c r="F438" s="23"/>
      <c r="G438" s="64"/>
      <c r="H438" s="29"/>
      <c r="I438" s="36"/>
      <c r="J438" s="36"/>
      <c r="K438" s="25"/>
      <c r="L438" s="29"/>
      <c r="M438" s="26"/>
      <c r="N438" s="26"/>
      <c r="O438" s="26"/>
      <c r="P438" s="25"/>
    </row>
    <row r="439" spans="1:16" ht="24">
      <c r="A439" s="22">
        <f t="shared" si="21"/>
        <v>353</v>
      </c>
      <c r="B439" s="22" t="s">
        <v>10</v>
      </c>
      <c r="C439" s="78" t="s">
        <v>467</v>
      </c>
      <c r="D439" s="76" t="s">
        <v>221</v>
      </c>
      <c r="E439" s="76">
        <v>8</v>
      </c>
      <c r="F439" s="23"/>
      <c r="G439" s="64"/>
      <c r="H439" s="29"/>
      <c r="I439" s="36"/>
      <c r="J439" s="36"/>
      <c r="K439" s="25"/>
      <c r="L439" s="29"/>
      <c r="M439" s="26"/>
      <c r="N439" s="26"/>
      <c r="O439" s="26"/>
      <c r="P439" s="25"/>
    </row>
    <row r="440" spans="1:17" ht="24">
      <c r="A440" s="22">
        <f t="shared" si="21"/>
        <v>354</v>
      </c>
      <c r="B440" s="22" t="s">
        <v>10</v>
      </c>
      <c r="C440" s="78" t="s">
        <v>466</v>
      </c>
      <c r="D440" s="76" t="s">
        <v>221</v>
      </c>
      <c r="E440" s="193">
        <v>4</v>
      </c>
      <c r="F440" s="23"/>
      <c r="G440" s="64"/>
      <c r="H440" s="29"/>
      <c r="I440" s="36"/>
      <c r="J440" s="36"/>
      <c r="K440" s="25"/>
      <c r="L440" s="29"/>
      <c r="M440" s="26"/>
      <c r="N440" s="26"/>
      <c r="O440" s="26"/>
      <c r="P440" s="25"/>
      <c r="Q440" s="194"/>
    </row>
    <row r="441" spans="1:16" ht="12.75">
      <c r="A441" s="22">
        <f t="shared" si="21"/>
        <v>355</v>
      </c>
      <c r="B441" s="22" t="s">
        <v>10</v>
      </c>
      <c r="C441" s="78" t="s">
        <v>465</v>
      </c>
      <c r="D441" s="76" t="s">
        <v>221</v>
      </c>
      <c r="E441" s="76">
        <v>5</v>
      </c>
      <c r="F441" s="23"/>
      <c r="G441" s="64"/>
      <c r="H441" s="29"/>
      <c r="I441" s="36"/>
      <c r="J441" s="36"/>
      <c r="K441" s="25"/>
      <c r="L441" s="29"/>
      <c r="M441" s="26"/>
      <c r="N441" s="26"/>
      <c r="O441" s="26"/>
      <c r="P441" s="25"/>
    </row>
    <row r="442" spans="1:16" ht="12.75">
      <c r="A442" s="22">
        <f t="shared" si="21"/>
        <v>356</v>
      </c>
      <c r="B442" s="22" t="s">
        <v>10</v>
      </c>
      <c r="C442" s="78" t="s">
        <v>464</v>
      </c>
      <c r="D442" s="76" t="s">
        <v>221</v>
      </c>
      <c r="E442" s="76">
        <v>12</v>
      </c>
      <c r="F442" s="23"/>
      <c r="G442" s="64"/>
      <c r="H442" s="29"/>
      <c r="I442" s="36"/>
      <c r="J442" s="36"/>
      <c r="K442" s="25"/>
      <c r="L442" s="29"/>
      <c r="M442" s="26"/>
      <c r="N442" s="26"/>
      <c r="O442" s="26"/>
      <c r="P442" s="25"/>
    </row>
    <row r="443" spans="1:16" ht="12.75">
      <c r="A443" s="22">
        <f t="shared" si="21"/>
        <v>357</v>
      </c>
      <c r="B443" s="22" t="s">
        <v>10</v>
      </c>
      <c r="C443" s="78" t="s">
        <v>463</v>
      </c>
      <c r="D443" s="76" t="s">
        <v>221</v>
      </c>
      <c r="E443" s="76">
        <v>2</v>
      </c>
      <c r="F443" s="23"/>
      <c r="G443" s="64"/>
      <c r="H443" s="29"/>
      <c r="I443" s="36"/>
      <c r="J443" s="36"/>
      <c r="K443" s="25"/>
      <c r="L443" s="29"/>
      <c r="M443" s="26"/>
      <c r="N443" s="26"/>
      <c r="O443" s="26"/>
      <c r="P443" s="25"/>
    </row>
    <row r="444" spans="1:16" ht="12.75">
      <c r="A444" s="22">
        <f t="shared" si="21"/>
        <v>358</v>
      </c>
      <c r="B444" s="22" t="s">
        <v>10</v>
      </c>
      <c r="C444" s="77" t="s">
        <v>462</v>
      </c>
      <c r="D444" s="76" t="s">
        <v>221</v>
      </c>
      <c r="E444" s="76">
        <v>2</v>
      </c>
      <c r="F444" s="23"/>
      <c r="G444" s="64"/>
      <c r="H444" s="29"/>
      <c r="I444" s="36"/>
      <c r="J444" s="36"/>
      <c r="K444" s="25"/>
      <c r="L444" s="29"/>
      <c r="M444" s="26"/>
      <c r="N444" s="26"/>
      <c r="O444" s="26"/>
      <c r="P444" s="25"/>
    </row>
    <row r="445" spans="1:16" ht="12.75">
      <c r="A445" s="22">
        <f t="shared" si="21"/>
        <v>359</v>
      </c>
      <c r="B445" s="22" t="s">
        <v>10</v>
      </c>
      <c r="C445" s="77" t="s">
        <v>461</v>
      </c>
      <c r="D445" s="76" t="s">
        <v>221</v>
      </c>
      <c r="E445" s="76">
        <v>1</v>
      </c>
      <c r="F445" s="23"/>
      <c r="G445" s="64"/>
      <c r="H445" s="29"/>
      <c r="I445" s="36"/>
      <c r="J445" s="36"/>
      <c r="K445" s="25"/>
      <c r="L445" s="29"/>
      <c r="M445" s="26"/>
      <c r="N445" s="26"/>
      <c r="O445" s="26"/>
      <c r="P445" s="25"/>
    </row>
    <row r="446" spans="1:16" ht="24">
      <c r="A446" s="22">
        <f t="shared" si="21"/>
        <v>360</v>
      </c>
      <c r="B446" s="22" t="s">
        <v>10</v>
      </c>
      <c r="C446" s="77" t="s">
        <v>460</v>
      </c>
      <c r="D446" s="76" t="s">
        <v>221</v>
      </c>
      <c r="E446" s="76">
        <v>2</v>
      </c>
      <c r="F446" s="23"/>
      <c r="G446" s="64"/>
      <c r="H446" s="29"/>
      <c r="I446" s="36"/>
      <c r="J446" s="36"/>
      <c r="K446" s="25"/>
      <c r="L446" s="29"/>
      <c r="M446" s="26"/>
      <c r="N446" s="26"/>
      <c r="O446" s="26"/>
      <c r="P446" s="25"/>
    </row>
    <row r="447" spans="1:16" ht="12.75">
      <c r="A447" s="22">
        <f t="shared" si="21"/>
        <v>361</v>
      </c>
      <c r="B447" s="22" t="s">
        <v>10</v>
      </c>
      <c r="C447" s="78" t="s">
        <v>459</v>
      </c>
      <c r="D447" s="76" t="s">
        <v>221</v>
      </c>
      <c r="E447" s="76">
        <v>2</v>
      </c>
      <c r="F447" s="23"/>
      <c r="G447" s="64"/>
      <c r="H447" s="29"/>
      <c r="I447" s="36"/>
      <c r="J447" s="36"/>
      <c r="K447" s="25"/>
      <c r="L447" s="29"/>
      <c r="M447" s="26"/>
      <c r="N447" s="26"/>
      <c r="O447" s="26"/>
      <c r="P447" s="25"/>
    </row>
    <row r="448" spans="1:16" ht="12.75">
      <c r="A448" s="22">
        <f t="shared" si="21"/>
        <v>362</v>
      </c>
      <c r="B448" s="22" t="s">
        <v>10</v>
      </c>
      <c r="C448" s="78" t="s">
        <v>458</v>
      </c>
      <c r="D448" s="76" t="s">
        <v>221</v>
      </c>
      <c r="E448" s="76">
        <v>2</v>
      </c>
      <c r="F448" s="23"/>
      <c r="G448" s="64"/>
      <c r="H448" s="29"/>
      <c r="I448" s="36"/>
      <c r="J448" s="36"/>
      <c r="K448" s="25"/>
      <c r="L448" s="29"/>
      <c r="M448" s="26"/>
      <c r="N448" s="26"/>
      <c r="O448" s="26"/>
      <c r="P448" s="25"/>
    </row>
    <row r="449" spans="1:16" ht="12.75">
      <c r="A449" s="22">
        <f t="shared" si="21"/>
        <v>363</v>
      </c>
      <c r="B449" s="22" t="s">
        <v>10</v>
      </c>
      <c r="C449" s="78" t="s">
        <v>457</v>
      </c>
      <c r="D449" s="76" t="s">
        <v>221</v>
      </c>
      <c r="E449" s="76">
        <v>1</v>
      </c>
      <c r="F449" s="23"/>
      <c r="G449" s="64"/>
      <c r="H449" s="29"/>
      <c r="I449" s="36"/>
      <c r="J449" s="36"/>
      <c r="K449" s="25"/>
      <c r="L449" s="29"/>
      <c r="M449" s="26"/>
      <c r="N449" s="26"/>
      <c r="O449" s="26"/>
      <c r="P449" s="25"/>
    </row>
    <row r="450" spans="1:16" ht="12.75">
      <c r="A450" s="22">
        <f t="shared" si="21"/>
        <v>364</v>
      </c>
      <c r="B450" s="22" t="s">
        <v>10</v>
      </c>
      <c r="C450" s="78" t="s">
        <v>456</v>
      </c>
      <c r="D450" s="76" t="s">
        <v>221</v>
      </c>
      <c r="E450" s="76">
        <v>1</v>
      </c>
      <c r="F450" s="23"/>
      <c r="G450" s="64"/>
      <c r="H450" s="29"/>
      <c r="I450" s="36"/>
      <c r="J450" s="36"/>
      <c r="K450" s="25"/>
      <c r="L450" s="29"/>
      <c r="M450" s="26"/>
      <c r="N450" s="26"/>
      <c r="O450" s="26"/>
      <c r="P450" s="25"/>
    </row>
    <row r="451" spans="1:16" ht="12.75">
      <c r="A451" s="22">
        <f t="shared" si="21"/>
        <v>365</v>
      </c>
      <c r="B451" s="22" t="s">
        <v>10</v>
      </c>
      <c r="C451" s="78" t="s">
        <v>455</v>
      </c>
      <c r="D451" s="76" t="s">
        <v>221</v>
      </c>
      <c r="E451" s="76">
        <v>3</v>
      </c>
      <c r="F451" s="23"/>
      <c r="G451" s="64"/>
      <c r="H451" s="29"/>
      <c r="I451" s="36"/>
      <c r="J451" s="36"/>
      <c r="K451" s="25"/>
      <c r="L451" s="29"/>
      <c r="M451" s="26"/>
      <c r="N451" s="26"/>
      <c r="O451" s="26"/>
      <c r="P451" s="25"/>
    </row>
    <row r="452" spans="1:16" ht="12.75">
      <c r="A452" s="22">
        <f t="shared" si="21"/>
        <v>366</v>
      </c>
      <c r="B452" s="22" t="s">
        <v>10</v>
      </c>
      <c r="C452" s="78" t="s">
        <v>454</v>
      </c>
      <c r="D452" s="76" t="s">
        <v>221</v>
      </c>
      <c r="E452" s="76">
        <v>4</v>
      </c>
      <c r="F452" s="23"/>
      <c r="G452" s="64"/>
      <c r="H452" s="29"/>
      <c r="I452" s="36"/>
      <c r="J452" s="36"/>
      <c r="K452" s="25"/>
      <c r="L452" s="29"/>
      <c r="M452" s="26"/>
      <c r="N452" s="26"/>
      <c r="O452" s="26"/>
      <c r="P452" s="25"/>
    </row>
    <row r="453" spans="1:16" ht="12.75">
      <c r="A453" s="22">
        <f t="shared" si="21"/>
        <v>367</v>
      </c>
      <c r="B453" s="22" t="s">
        <v>10</v>
      </c>
      <c r="C453" s="78" t="s">
        <v>453</v>
      </c>
      <c r="D453" s="76" t="s">
        <v>221</v>
      </c>
      <c r="E453" s="76">
        <v>3</v>
      </c>
      <c r="F453" s="23"/>
      <c r="G453" s="64"/>
      <c r="H453" s="29"/>
      <c r="I453" s="36"/>
      <c r="J453" s="36"/>
      <c r="K453" s="25"/>
      <c r="L453" s="29"/>
      <c r="M453" s="26"/>
      <c r="N453" s="26"/>
      <c r="O453" s="26"/>
      <c r="P453" s="25"/>
    </row>
    <row r="454" spans="1:16" ht="12.75">
      <c r="A454" s="22">
        <f t="shared" si="21"/>
        <v>368</v>
      </c>
      <c r="B454" s="22" t="s">
        <v>10</v>
      </c>
      <c r="C454" s="78" t="s">
        <v>452</v>
      </c>
      <c r="D454" s="76" t="s">
        <v>221</v>
      </c>
      <c r="E454" s="76">
        <v>2</v>
      </c>
      <c r="F454" s="23"/>
      <c r="G454" s="64"/>
      <c r="H454" s="29"/>
      <c r="I454" s="36"/>
      <c r="J454" s="36"/>
      <c r="K454" s="25"/>
      <c r="L454" s="29"/>
      <c r="M454" s="26"/>
      <c r="N454" s="26"/>
      <c r="O454" s="26"/>
      <c r="P454" s="25"/>
    </row>
    <row r="455" spans="1:16" ht="12.75">
      <c r="A455" s="22">
        <f t="shared" si="21"/>
        <v>369</v>
      </c>
      <c r="B455" s="22" t="s">
        <v>10</v>
      </c>
      <c r="C455" s="78" t="s">
        <v>451</v>
      </c>
      <c r="D455" s="76" t="s">
        <v>221</v>
      </c>
      <c r="E455" s="76">
        <v>1</v>
      </c>
      <c r="F455" s="23"/>
      <c r="G455" s="64"/>
      <c r="H455" s="29"/>
      <c r="I455" s="36"/>
      <c r="J455" s="36"/>
      <c r="K455" s="25"/>
      <c r="L455" s="29"/>
      <c r="M455" s="26"/>
      <c r="N455" s="26"/>
      <c r="O455" s="26"/>
      <c r="P455" s="25"/>
    </row>
    <row r="456" spans="1:16" ht="12.75">
      <c r="A456" s="22">
        <f t="shared" si="21"/>
        <v>370</v>
      </c>
      <c r="B456" s="22" t="s">
        <v>10</v>
      </c>
      <c r="C456" s="78" t="s">
        <v>450</v>
      </c>
      <c r="D456" s="76" t="s">
        <v>221</v>
      </c>
      <c r="E456" s="76">
        <v>2</v>
      </c>
      <c r="F456" s="23"/>
      <c r="G456" s="64"/>
      <c r="H456" s="29"/>
      <c r="I456" s="36"/>
      <c r="J456" s="36"/>
      <c r="K456" s="25"/>
      <c r="L456" s="29"/>
      <c r="M456" s="26"/>
      <c r="N456" s="26"/>
      <c r="O456" s="26"/>
      <c r="P456" s="25"/>
    </row>
    <row r="457" spans="1:17" ht="24">
      <c r="A457" s="22">
        <f t="shared" si="21"/>
        <v>371</v>
      </c>
      <c r="B457" s="22" t="s">
        <v>10</v>
      </c>
      <c r="C457" s="78" t="s">
        <v>449</v>
      </c>
      <c r="D457" s="76" t="s">
        <v>2</v>
      </c>
      <c r="E457" s="193">
        <v>28</v>
      </c>
      <c r="F457" s="23"/>
      <c r="G457" s="64"/>
      <c r="H457" s="29"/>
      <c r="I457" s="36"/>
      <c r="J457" s="36"/>
      <c r="K457" s="25"/>
      <c r="L457" s="29"/>
      <c r="M457" s="26"/>
      <c r="N457" s="26"/>
      <c r="O457" s="26"/>
      <c r="P457" s="25"/>
      <c r="Q457" s="194"/>
    </row>
    <row r="458" spans="1:16" ht="24">
      <c r="A458" s="22">
        <f t="shared" si="21"/>
        <v>372</v>
      </c>
      <c r="B458" s="22" t="s">
        <v>10</v>
      </c>
      <c r="C458" s="78" t="s">
        <v>448</v>
      </c>
      <c r="D458" s="76" t="s">
        <v>2</v>
      </c>
      <c r="E458" s="76">
        <v>22</v>
      </c>
      <c r="F458" s="23"/>
      <c r="G458" s="64"/>
      <c r="H458" s="29"/>
      <c r="I458" s="36"/>
      <c r="J458" s="36"/>
      <c r="K458" s="25"/>
      <c r="L458" s="29"/>
      <c r="M458" s="26"/>
      <c r="N458" s="26"/>
      <c r="O458" s="26"/>
      <c r="P458" s="25"/>
    </row>
    <row r="459" spans="1:16" ht="24">
      <c r="A459" s="22">
        <f t="shared" si="21"/>
        <v>373</v>
      </c>
      <c r="B459" s="22" t="s">
        <v>10</v>
      </c>
      <c r="C459" s="78" t="s">
        <v>447</v>
      </c>
      <c r="D459" s="76" t="s">
        <v>2</v>
      </c>
      <c r="E459" s="76">
        <v>12</v>
      </c>
      <c r="F459" s="23"/>
      <c r="G459" s="64"/>
      <c r="H459" s="29"/>
      <c r="I459" s="36"/>
      <c r="J459" s="36"/>
      <c r="K459" s="25"/>
      <c r="L459" s="29"/>
      <c r="M459" s="26"/>
      <c r="N459" s="26"/>
      <c r="O459" s="26"/>
      <c r="P459" s="25"/>
    </row>
    <row r="460" spans="1:16" ht="12.75">
      <c r="A460" s="22">
        <f t="shared" si="21"/>
        <v>374</v>
      </c>
      <c r="B460" s="22" t="s">
        <v>10</v>
      </c>
      <c r="C460" s="77" t="s">
        <v>446</v>
      </c>
      <c r="D460" s="76" t="s">
        <v>2</v>
      </c>
      <c r="E460" s="76">
        <v>20</v>
      </c>
      <c r="F460" s="23"/>
      <c r="G460" s="64"/>
      <c r="H460" s="29"/>
      <c r="I460" s="36"/>
      <c r="J460" s="36"/>
      <c r="K460" s="25"/>
      <c r="L460" s="29"/>
      <c r="M460" s="26"/>
      <c r="N460" s="26"/>
      <c r="O460" s="26"/>
      <c r="P460" s="25"/>
    </row>
    <row r="461" spans="1:16" ht="12.75">
      <c r="A461" s="22">
        <f t="shared" si="21"/>
        <v>375</v>
      </c>
      <c r="B461" s="22" t="s">
        <v>10</v>
      </c>
      <c r="C461" s="77" t="s">
        <v>445</v>
      </c>
      <c r="D461" s="76" t="s">
        <v>2</v>
      </c>
      <c r="E461" s="76">
        <v>10</v>
      </c>
      <c r="F461" s="23"/>
      <c r="G461" s="64"/>
      <c r="H461" s="29"/>
      <c r="I461" s="36"/>
      <c r="J461" s="36"/>
      <c r="K461" s="25"/>
      <c r="L461" s="29"/>
      <c r="M461" s="26"/>
      <c r="N461" s="26"/>
      <c r="O461" s="26"/>
      <c r="P461" s="25"/>
    </row>
    <row r="462" spans="1:16" ht="24">
      <c r="A462" s="22">
        <f t="shared" si="21"/>
        <v>376</v>
      </c>
      <c r="B462" s="22" t="s">
        <v>10</v>
      </c>
      <c r="C462" s="77" t="s">
        <v>444</v>
      </c>
      <c r="D462" s="76" t="s">
        <v>3</v>
      </c>
      <c r="E462" s="76">
        <v>11</v>
      </c>
      <c r="F462" s="23"/>
      <c r="G462" s="64"/>
      <c r="H462" s="29"/>
      <c r="I462" s="36"/>
      <c r="J462" s="36"/>
      <c r="K462" s="25"/>
      <c r="L462" s="29"/>
      <c r="M462" s="26"/>
      <c r="N462" s="26"/>
      <c r="O462" s="26"/>
      <c r="P462" s="25"/>
    </row>
    <row r="463" spans="1:17" ht="24">
      <c r="A463" s="22">
        <f t="shared" si="21"/>
        <v>377</v>
      </c>
      <c r="B463" s="22" t="s">
        <v>10</v>
      </c>
      <c r="C463" s="78" t="s">
        <v>443</v>
      </c>
      <c r="D463" s="76" t="s">
        <v>3</v>
      </c>
      <c r="E463" s="76">
        <v>1</v>
      </c>
      <c r="F463" s="23"/>
      <c r="G463" s="64"/>
      <c r="H463" s="29"/>
      <c r="I463" s="36"/>
      <c r="J463" s="36"/>
      <c r="K463" s="25"/>
      <c r="L463" s="29"/>
      <c r="M463" s="26"/>
      <c r="N463" s="26"/>
      <c r="O463" s="26"/>
      <c r="P463" s="25"/>
      <c r="Q463" t="s">
        <v>1081</v>
      </c>
    </row>
    <row r="464" spans="1:16" ht="12.75">
      <c r="A464" s="22">
        <f>A462+1</f>
        <v>377</v>
      </c>
      <c r="B464" s="22" t="s">
        <v>10</v>
      </c>
      <c r="C464" s="77" t="s">
        <v>442</v>
      </c>
      <c r="D464" s="76" t="s">
        <v>3</v>
      </c>
      <c r="E464" s="76">
        <v>2</v>
      </c>
      <c r="F464" s="23"/>
      <c r="G464" s="64"/>
      <c r="H464" s="29"/>
      <c r="I464" s="36"/>
      <c r="J464" s="36"/>
      <c r="K464" s="25"/>
      <c r="L464" s="29"/>
      <c r="M464" s="26"/>
      <c r="N464" s="26"/>
      <c r="O464" s="26"/>
      <c r="P464" s="25"/>
    </row>
    <row r="465" spans="1:16" ht="12.75">
      <c r="A465" s="22">
        <f>A463+1</f>
        <v>378</v>
      </c>
      <c r="B465" s="22" t="s">
        <v>10</v>
      </c>
      <c r="C465" s="77" t="s">
        <v>441</v>
      </c>
      <c r="D465" s="76" t="s">
        <v>3</v>
      </c>
      <c r="E465" s="76">
        <v>2</v>
      </c>
      <c r="F465" s="23"/>
      <c r="G465" s="64"/>
      <c r="H465" s="29"/>
      <c r="I465" s="36"/>
      <c r="J465" s="36"/>
      <c r="K465" s="25"/>
      <c r="L465" s="29"/>
      <c r="M465" s="26"/>
      <c r="N465" s="26"/>
      <c r="O465" s="26"/>
      <c r="P465" s="25"/>
    </row>
    <row r="466" spans="1:16" ht="24">
      <c r="A466" s="22">
        <f>A463+1</f>
        <v>378</v>
      </c>
      <c r="B466" s="22" t="s">
        <v>10</v>
      </c>
      <c r="C466" s="77" t="s">
        <v>440</v>
      </c>
      <c r="D466" s="76" t="s">
        <v>3</v>
      </c>
      <c r="E466" s="76">
        <v>1</v>
      </c>
      <c r="F466" s="23"/>
      <c r="G466" s="64"/>
      <c r="H466" s="29"/>
      <c r="I466" s="36"/>
      <c r="J466" s="36"/>
      <c r="K466" s="25"/>
      <c r="L466" s="29"/>
      <c r="M466" s="26"/>
      <c r="N466" s="26"/>
      <c r="O466" s="26"/>
      <c r="P466" s="25"/>
    </row>
    <row r="467" spans="1:16" ht="12.75">
      <c r="A467" s="22">
        <f aca="true" t="shared" si="22" ref="A467:A498">A466+1</f>
        <v>379</v>
      </c>
      <c r="B467" s="22" t="s">
        <v>10</v>
      </c>
      <c r="C467" s="78" t="s">
        <v>439</v>
      </c>
      <c r="D467" s="76" t="s">
        <v>191</v>
      </c>
      <c r="E467" s="76">
        <v>240</v>
      </c>
      <c r="F467" s="23"/>
      <c r="G467" s="64"/>
      <c r="H467" s="29"/>
      <c r="I467" s="36"/>
      <c r="J467" s="36"/>
      <c r="K467" s="25"/>
      <c r="L467" s="29"/>
      <c r="M467" s="26"/>
      <c r="N467" s="26"/>
      <c r="O467" s="26"/>
      <c r="P467" s="25"/>
    </row>
    <row r="468" spans="1:16" ht="24">
      <c r="A468" s="22">
        <f t="shared" si="22"/>
        <v>380</v>
      </c>
      <c r="B468" s="22" t="s">
        <v>10</v>
      </c>
      <c r="C468" s="77" t="s">
        <v>429</v>
      </c>
      <c r="D468" s="76" t="s">
        <v>2</v>
      </c>
      <c r="E468" s="76">
        <v>3</v>
      </c>
      <c r="F468" s="23"/>
      <c r="G468" s="64"/>
      <c r="H468" s="29"/>
      <c r="I468" s="36"/>
      <c r="J468" s="36"/>
      <c r="K468" s="25"/>
      <c r="L468" s="29"/>
      <c r="M468" s="26"/>
      <c r="N468" s="26"/>
      <c r="O468" s="26"/>
      <c r="P468" s="25"/>
    </row>
    <row r="469" spans="1:16" ht="24">
      <c r="A469" s="22">
        <f t="shared" si="22"/>
        <v>381</v>
      </c>
      <c r="B469" s="22" t="s">
        <v>10</v>
      </c>
      <c r="C469" s="77" t="s">
        <v>428</v>
      </c>
      <c r="D469" s="76" t="s">
        <v>2</v>
      </c>
      <c r="E469" s="76">
        <v>23</v>
      </c>
      <c r="F469" s="23"/>
      <c r="G469" s="64"/>
      <c r="H469" s="29"/>
      <c r="I469" s="36"/>
      <c r="J469" s="36"/>
      <c r="K469" s="25"/>
      <c r="L469" s="29"/>
      <c r="M469" s="26"/>
      <c r="N469" s="26"/>
      <c r="O469" s="26"/>
      <c r="P469" s="25"/>
    </row>
    <row r="470" spans="1:16" ht="24">
      <c r="A470" s="22">
        <f t="shared" si="22"/>
        <v>382</v>
      </c>
      <c r="B470" s="22" t="s">
        <v>10</v>
      </c>
      <c r="C470" s="77" t="s">
        <v>427</v>
      </c>
      <c r="D470" s="76" t="s">
        <v>2</v>
      </c>
      <c r="E470" s="76">
        <v>23</v>
      </c>
      <c r="F470" s="23"/>
      <c r="G470" s="64"/>
      <c r="H470" s="29"/>
      <c r="I470" s="36"/>
      <c r="J470" s="36"/>
      <c r="K470" s="25"/>
      <c r="L470" s="29"/>
      <c r="M470" s="26"/>
      <c r="N470" s="26"/>
      <c r="O470" s="26"/>
      <c r="P470" s="25"/>
    </row>
    <row r="471" spans="1:16" ht="24">
      <c r="A471" s="22">
        <f t="shared" si="22"/>
        <v>383</v>
      </c>
      <c r="B471" s="22" t="s">
        <v>10</v>
      </c>
      <c r="C471" s="77" t="s">
        <v>426</v>
      </c>
      <c r="D471" s="76" t="s">
        <v>2</v>
      </c>
      <c r="E471" s="76">
        <v>31</v>
      </c>
      <c r="F471" s="23"/>
      <c r="G471" s="64"/>
      <c r="H471" s="29"/>
      <c r="I471" s="36"/>
      <c r="J471" s="36"/>
      <c r="K471" s="25"/>
      <c r="L471" s="29"/>
      <c r="M471" s="26"/>
      <c r="N471" s="26"/>
      <c r="O471" s="26"/>
      <c r="P471" s="25"/>
    </row>
    <row r="472" spans="1:16" ht="24">
      <c r="A472" s="22">
        <f t="shared" si="22"/>
        <v>384</v>
      </c>
      <c r="B472" s="22" t="s">
        <v>10</v>
      </c>
      <c r="C472" s="77" t="s">
        <v>425</v>
      </c>
      <c r="D472" s="76" t="s">
        <v>2</v>
      </c>
      <c r="E472" s="76">
        <v>3</v>
      </c>
      <c r="F472" s="23"/>
      <c r="G472" s="64"/>
      <c r="H472" s="29"/>
      <c r="I472" s="36"/>
      <c r="J472" s="36"/>
      <c r="K472" s="25"/>
      <c r="L472" s="29"/>
      <c r="M472" s="26"/>
      <c r="N472" s="26"/>
      <c r="O472" s="26"/>
      <c r="P472" s="25"/>
    </row>
    <row r="473" spans="1:16" ht="24">
      <c r="A473" s="22">
        <f t="shared" si="22"/>
        <v>385</v>
      </c>
      <c r="B473" s="22" t="s">
        <v>10</v>
      </c>
      <c r="C473" s="77" t="s">
        <v>424</v>
      </c>
      <c r="D473" s="76" t="s">
        <v>2</v>
      </c>
      <c r="E473" s="76">
        <v>22</v>
      </c>
      <c r="F473" s="23"/>
      <c r="G473" s="64"/>
      <c r="H473" s="29"/>
      <c r="I473" s="36"/>
      <c r="J473" s="36"/>
      <c r="K473" s="25"/>
      <c r="L473" s="29"/>
      <c r="M473" s="26"/>
      <c r="N473" s="26"/>
      <c r="O473" s="26"/>
      <c r="P473" s="25"/>
    </row>
    <row r="474" spans="1:16" ht="24">
      <c r="A474" s="22">
        <f t="shared" si="22"/>
        <v>386</v>
      </c>
      <c r="B474" s="22" t="s">
        <v>10</v>
      </c>
      <c r="C474" s="77" t="s">
        <v>438</v>
      </c>
      <c r="D474" s="76" t="s">
        <v>221</v>
      </c>
      <c r="E474" s="76">
        <v>6</v>
      </c>
      <c r="F474" s="23"/>
      <c r="G474" s="64"/>
      <c r="H474" s="29"/>
      <c r="I474" s="36"/>
      <c r="J474" s="36"/>
      <c r="K474" s="25"/>
      <c r="L474" s="29"/>
      <c r="M474" s="26"/>
      <c r="N474" s="26"/>
      <c r="O474" s="26"/>
      <c r="P474" s="25"/>
    </row>
    <row r="475" spans="1:16" ht="24">
      <c r="A475" s="22">
        <f t="shared" si="22"/>
        <v>387</v>
      </c>
      <c r="B475" s="22" t="s">
        <v>10</v>
      </c>
      <c r="C475" s="77" t="s">
        <v>437</v>
      </c>
      <c r="D475" s="76" t="s">
        <v>221</v>
      </c>
      <c r="E475" s="76">
        <v>12</v>
      </c>
      <c r="F475" s="23"/>
      <c r="G475" s="64"/>
      <c r="H475" s="29"/>
      <c r="I475" s="36"/>
      <c r="J475" s="36"/>
      <c r="K475" s="25"/>
      <c r="L475" s="29"/>
      <c r="M475" s="26"/>
      <c r="N475" s="26"/>
      <c r="O475" s="26"/>
      <c r="P475" s="25"/>
    </row>
    <row r="476" spans="1:16" ht="24">
      <c r="A476" s="22">
        <f t="shared" si="22"/>
        <v>388</v>
      </c>
      <c r="B476" s="22" t="s">
        <v>10</v>
      </c>
      <c r="C476" s="77" t="s">
        <v>436</v>
      </c>
      <c r="D476" s="76" t="s">
        <v>221</v>
      </c>
      <c r="E476" s="76">
        <v>14</v>
      </c>
      <c r="F476" s="23"/>
      <c r="G476" s="64"/>
      <c r="H476" s="29"/>
      <c r="I476" s="36"/>
      <c r="J476" s="36"/>
      <c r="K476" s="25"/>
      <c r="L476" s="29"/>
      <c r="M476" s="26"/>
      <c r="N476" s="26"/>
      <c r="O476" s="26"/>
      <c r="P476" s="25"/>
    </row>
    <row r="477" spans="1:16" ht="24">
      <c r="A477" s="22">
        <f t="shared" si="22"/>
        <v>389</v>
      </c>
      <c r="B477" s="22" t="s">
        <v>10</v>
      </c>
      <c r="C477" s="77" t="s">
        <v>435</v>
      </c>
      <c r="D477" s="76" t="s">
        <v>221</v>
      </c>
      <c r="E477" s="76">
        <v>2</v>
      </c>
      <c r="F477" s="23"/>
      <c r="G477" s="64"/>
      <c r="H477" s="29"/>
      <c r="I477" s="36"/>
      <c r="J477" s="36"/>
      <c r="K477" s="25"/>
      <c r="L477" s="29"/>
      <c r="M477" s="26"/>
      <c r="N477" s="26"/>
      <c r="O477" s="26"/>
      <c r="P477" s="25"/>
    </row>
    <row r="478" spans="1:16" ht="24">
      <c r="A478" s="22">
        <f t="shared" si="22"/>
        <v>390</v>
      </c>
      <c r="B478" s="22" t="s">
        <v>10</v>
      </c>
      <c r="C478" s="77" t="s">
        <v>434</v>
      </c>
      <c r="D478" s="76" t="s">
        <v>221</v>
      </c>
      <c r="E478" s="76">
        <v>4</v>
      </c>
      <c r="F478" s="23"/>
      <c r="G478" s="64"/>
      <c r="H478" s="29"/>
      <c r="I478" s="36"/>
      <c r="J478" s="36"/>
      <c r="K478" s="25"/>
      <c r="L478" s="29"/>
      <c r="M478" s="26"/>
      <c r="N478" s="26"/>
      <c r="O478" s="26"/>
      <c r="P478" s="25"/>
    </row>
    <row r="479" spans="1:16" ht="24">
      <c r="A479" s="22">
        <f t="shared" si="22"/>
        <v>391</v>
      </c>
      <c r="B479" s="22" t="s">
        <v>10</v>
      </c>
      <c r="C479" s="78" t="s">
        <v>433</v>
      </c>
      <c r="D479" s="76" t="s">
        <v>221</v>
      </c>
      <c r="E479" s="76">
        <v>15</v>
      </c>
      <c r="F479" s="23"/>
      <c r="G479" s="64"/>
      <c r="H479" s="29"/>
      <c r="I479" s="36"/>
      <c r="J479" s="36"/>
      <c r="K479" s="25"/>
      <c r="L479" s="29"/>
      <c r="M479" s="26"/>
      <c r="N479" s="26"/>
      <c r="O479" s="26"/>
      <c r="P479" s="25"/>
    </row>
    <row r="480" spans="1:16" ht="24">
      <c r="A480" s="22">
        <f t="shared" si="22"/>
        <v>392</v>
      </c>
      <c r="B480" s="22" t="s">
        <v>10</v>
      </c>
      <c r="C480" s="77" t="s">
        <v>432</v>
      </c>
      <c r="D480" s="76" t="s">
        <v>2</v>
      </c>
      <c r="E480" s="76">
        <v>10</v>
      </c>
      <c r="F480" s="23"/>
      <c r="G480" s="64"/>
      <c r="H480" s="29"/>
      <c r="I480" s="36"/>
      <c r="J480" s="36"/>
      <c r="K480" s="25"/>
      <c r="L480" s="29"/>
      <c r="M480" s="26"/>
      <c r="N480" s="26"/>
      <c r="O480" s="26"/>
      <c r="P480" s="25"/>
    </row>
    <row r="481" spans="1:16" ht="24">
      <c r="A481" s="22">
        <f t="shared" si="22"/>
        <v>393</v>
      </c>
      <c r="B481" s="22" t="s">
        <v>10</v>
      </c>
      <c r="C481" s="77" t="s">
        <v>423</v>
      </c>
      <c r="D481" s="76" t="s">
        <v>2</v>
      </c>
      <c r="E481" s="76">
        <v>12</v>
      </c>
      <c r="F481" s="23"/>
      <c r="G481" s="64"/>
      <c r="H481" s="29"/>
      <c r="I481" s="36"/>
      <c r="J481" s="36"/>
      <c r="K481" s="25"/>
      <c r="L481" s="29"/>
      <c r="M481" s="26"/>
      <c r="N481" s="26"/>
      <c r="O481" s="26"/>
      <c r="P481" s="25"/>
    </row>
    <row r="482" spans="1:16" ht="24">
      <c r="A482" s="22">
        <f t="shared" si="22"/>
        <v>394</v>
      </c>
      <c r="B482" s="22" t="s">
        <v>10</v>
      </c>
      <c r="C482" s="77" t="s">
        <v>431</v>
      </c>
      <c r="D482" s="76" t="s">
        <v>3</v>
      </c>
      <c r="E482" s="76">
        <v>1</v>
      </c>
      <c r="F482" s="23"/>
      <c r="G482" s="64"/>
      <c r="H482" s="29"/>
      <c r="I482" s="36"/>
      <c r="J482" s="36"/>
      <c r="K482" s="25"/>
      <c r="L482" s="29"/>
      <c r="M482" s="26"/>
      <c r="N482" s="26"/>
      <c r="O482" s="26"/>
      <c r="P482" s="25"/>
    </row>
    <row r="483" spans="1:16" ht="12.75">
      <c r="A483" s="22">
        <f t="shared" si="22"/>
        <v>395</v>
      </c>
      <c r="B483" s="22" t="s">
        <v>10</v>
      </c>
      <c r="C483" s="78" t="s">
        <v>430</v>
      </c>
      <c r="D483" s="76" t="s">
        <v>0</v>
      </c>
      <c r="E483" s="76">
        <v>2</v>
      </c>
      <c r="F483" s="23"/>
      <c r="G483" s="64"/>
      <c r="H483" s="29"/>
      <c r="I483" s="36"/>
      <c r="J483" s="36"/>
      <c r="K483" s="25"/>
      <c r="L483" s="29"/>
      <c r="M483" s="26"/>
      <c r="N483" s="26"/>
      <c r="O483" s="26"/>
      <c r="P483" s="25"/>
    </row>
    <row r="484" spans="1:16" ht="24">
      <c r="A484" s="22">
        <f t="shared" si="22"/>
        <v>396</v>
      </c>
      <c r="B484" s="22" t="s">
        <v>10</v>
      </c>
      <c r="C484" s="77" t="s">
        <v>187</v>
      </c>
      <c r="D484" s="76" t="s">
        <v>0</v>
      </c>
      <c r="E484" s="76">
        <v>14</v>
      </c>
      <c r="F484" s="23"/>
      <c r="G484" s="64"/>
      <c r="H484" s="29"/>
      <c r="I484" s="36"/>
      <c r="J484" s="36"/>
      <c r="K484" s="25"/>
      <c r="L484" s="29"/>
      <c r="M484" s="26"/>
      <c r="N484" s="26"/>
      <c r="O484" s="26"/>
      <c r="P484" s="25"/>
    </row>
    <row r="485" spans="1:16" ht="24">
      <c r="A485" s="22">
        <f t="shared" si="22"/>
        <v>397</v>
      </c>
      <c r="B485" s="22" t="s">
        <v>10</v>
      </c>
      <c r="C485" s="77" t="s">
        <v>429</v>
      </c>
      <c r="D485" s="76" t="s">
        <v>2</v>
      </c>
      <c r="E485" s="76">
        <v>3</v>
      </c>
      <c r="F485" s="23"/>
      <c r="G485" s="64"/>
      <c r="H485" s="29"/>
      <c r="I485" s="36"/>
      <c r="J485" s="36"/>
      <c r="K485" s="25"/>
      <c r="L485" s="29"/>
      <c r="M485" s="26"/>
      <c r="N485" s="26"/>
      <c r="O485" s="26"/>
      <c r="P485" s="25"/>
    </row>
    <row r="486" spans="1:16" ht="24">
      <c r="A486" s="22">
        <f t="shared" si="22"/>
        <v>398</v>
      </c>
      <c r="B486" s="22" t="s">
        <v>10</v>
      </c>
      <c r="C486" s="77" t="s">
        <v>428</v>
      </c>
      <c r="D486" s="76" t="s">
        <v>2</v>
      </c>
      <c r="E486" s="76">
        <v>23</v>
      </c>
      <c r="F486" s="23"/>
      <c r="G486" s="64"/>
      <c r="H486" s="29"/>
      <c r="I486" s="36"/>
      <c r="J486" s="36"/>
      <c r="K486" s="25"/>
      <c r="L486" s="29"/>
      <c r="M486" s="26"/>
      <c r="N486" s="26"/>
      <c r="O486" s="26"/>
      <c r="P486" s="25"/>
    </row>
    <row r="487" spans="1:16" ht="24">
      <c r="A487" s="22">
        <f t="shared" si="22"/>
        <v>399</v>
      </c>
      <c r="B487" s="22" t="s">
        <v>10</v>
      </c>
      <c r="C487" s="77" t="s">
        <v>427</v>
      </c>
      <c r="D487" s="76" t="s">
        <v>2</v>
      </c>
      <c r="E487" s="76">
        <v>23</v>
      </c>
      <c r="F487" s="23"/>
      <c r="G487" s="64"/>
      <c r="H487" s="29"/>
      <c r="I487" s="36"/>
      <c r="J487" s="36"/>
      <c r="K487" s="25"/>
      <c r="L487" s="29"/>
      <c r="M487" s="26"/>
      <c r="N487" s="26"/>
      <c r="O487" s="26"/>
      <c r="P487" s="25"/>
    </row>
    <row r="488" spans="1:16" ht="24">
      <c r="A488" s="22">
        <f t="shared" si="22"/>
        <v>400</v>
      </c>
      <c r="B488" s="22" t="s">
        <v>10</v>
      </c>
      <c r="C488" s="77" t="s">
        <v>426</v>
      </c>
      <c r="D488" s="76" t="s">
        <v>2</v>
      </c>
      <c r="E488" s="76">
        <v>31</v>
      </c>
      <c r="F488" s="23"/>
      <c r="G488" s="64"/>
      <c r="H488" s="29"/>
      <c r="I488" s="36"/>
      <c r="J488" s="36"/>
      <c r="K488" s="25"/>
      <c r="L488" s="29"/>
      <c r="M488" s="26"/>
      <c r="N488" s="26"/>
      <c r="O488" s="26"/>
      <c r="P488" s="25"/>
    </row>
    <row r="489" spans="1:16" ht="24">
      <c r="A489" s="22">
        <f t="shared" si="22"/>
        <v>401</v>
      </c>
      <c r="B489" s="22" t="s">
        <v>10</v>
      </c>
      <c r="C489" s="77" t="s">
        <v>425</v>
      </c>
      <c r="D489" s="76" t="s">
        <v>2</v>
      </c>
      <c r="E489" s="76">
        <v>3</v>
      </c>
      <c r="F489" s="23"/>
      <c r="G489" s="64"/>
      <c r="H489" s="29"/>
      <c r="I489" s="36"/>
      <c r="J489" s="36"/>
      <c r="K489" s="25"/>
      <c r="L489" s="29"/>
      <c r="M489" s="26"/>
      <c r="N489" s="26"/>
      <c r="O489" s="26"/>
      <c r="P489" s="25"/>
    </row>
    <row r="490" spans="1:16" ht="24">
      <c r="A490" s="22">
        <f t="shared" si="22"/>
        <v>402</v>
      </c>
      <c r="B490" s="22" t="s">
        <v>10</v>
      </c>
      <c r="C490" s="77" t="s">
        <v>424</v>
      </c>
      <c r="D490" s="76" t="s">
        <v>2</v>
      </c>
      <c r="E490" s="76">
        <v>22</v>
      </c>
      <c r="F490" s="23"/>
      <c r="G490" s="64"/>
      <c r="H490" s="29"/>
      <c r="I490" s="36"/>
      <c r="J490" s="36"/>
      <c r="K490" s="25"/>
      <c r="L490" s="29"/>
      <c r="M490" s="26"/>
      <c r="N490" s="26"/>
      <c r="O490" s="26"/>
      <c r="P490" s="25"/>
    </row>
    <row r="491" spans="1:16" ht="24">
      <c r="A491" s="22">
        <f t="shared" si="22"/>
        <v>403</v>
      </c>
      <c r="B491" s="22" t="s">
        <v>10</v>
      </c>
      <c r="C491" s="77" t="s">
        <v>423</v>
      </c>
      <c r="D491" s="76" t="s">
        <v>2</v>
      </c>
      <c r="E491" s="76">
        <v>10</v>
      </c>
      <c r="F491" s="23"/>
      <c r="G491" s="64"/>
      <c r="H491" s="29"/>
      <c r="I491" s="36"/>
      <c r="J491" s="36"/>
      <c r="K491" s="25"/>
      <c r="L491" s="29"/>
      <c r="M491" s="26"/>
      <c r="N491" s="26"/>
      <c r="O491" s="26"/>
      <c r="P491" s="25"/>
    </row>
    <row r="492" spans="1:16" ht="24">
      <c r="A492" s="22">
        <f t="shared" si="22"/>
        <v>404</v>
      </c>
      <c r="B492" s="22" t="s">
        <v>10</v>
      </c>
      <c r="C492" s="77" t="s">
        <v>423</v>
      </c>
      <c r="D492" s="76" t="s">
        <v>2</v>
      </c>
      <c r="E492" s="76">
        <v>12</v>
      </c>
      <c r="F492" s="23"/>
      <c r="G492" s="64"/>
      <c r="H492" s="29"/>
      <c r="I492" s="36"/>
      <c r="J492" s="36"/>
      <c r="K492" s="25"/>
      <c r="L492" s="29"/>
      <c r="M492" s="26"/>
      <c r="N492" s="26"/>
      <c r="O492" s="26"/>
      <c r="P492" s="25"/>
    </row>
    <row r="493" spans="1:16" ht="48">
      <c r="A493" s="22">
        <f t="shared" si="22"/>
        <v>405</v>
      </c>
      <c r="B493" s="22" t="s">
        <v>10</v>
      </c>
      <c r="C493" s="78" t="s">
        <v>422</v>
      </c>
      <c r="D493" s="76" t="s">
        <v>3</v>
      </c>
      <c r="E493" s="76">
        <v>1</v>
      </c>
      <c r="F493" s="23"/>
      <c r="G493" s="64"/>
      <c r="H493" s="29"/>
      <c r="I493" s="36"/>
      <c r="J493" s="36"/>
      <c r="K493" s="25"/>
      <c r="L493" s="29"/>
      <c r="M493" s="26"/>
      <c r="N493" s="26"/>
      <c r="O493" s="26"/>
      <c r="P493" s="25"/>
    </row>
    <row r="494" spans="1:16" ht="24">
      <c r="A494" s="22">
        <f t="shared" si="22"/>
        <v>406</v>
      </c>
      <c r="B494" s="22" t="s">
        <v>10</v>
      </c>
      <c r="C494" s="77" t="s">
        <v>421</v>
      </c>
      <c r="D494" s="76" t="s">
        <v>221</v>
      </c>
      <c r="E494" s="76">
        <v>2</v>
      </c>
      <c r="F494" s="23"/>
      <c r="G494" s="64"/>
      <c r="H494" s="29"/>
      <c r="I494" s="36"/>
      <c r="J494" s="36"/>
      <c r="K494" s="25"/>
      <c r="L494" s="29"/>
      <c r="M494" s="26"/>
      <c r="N494" s="26"/>
      <c r="O494" s="26"/>
      <c r="P494" s="25"/>
    </row>
    <row r="495" spans="1:16" ht="24">
      <c r="A495" s="22">
        <f t="shared" si="22"/>
        <v>407</v>
      </c>
      <c r="B495" s="22" t="s">
        <v>10</v>
      </c>
      <c r="C495" s="77" t="s">
        <v>420</v>
      </c>
      <c r="D495" s="76" t="s">
        <v>221</v>
      </c>
      <c r="E495" s="76">
        <v>4</v>
      </c>
      <c r="F495" s="23"/>
      <c r="G495" s="64"/>
      <c r="H495" s="29"/>
      <c r="I495" s="36"/>
      <c r="J495" s="36"/>
      <c r="K495" s="25"/>
      <c r="L495" s="29"/>
      <c r="M495" s="26"/>
      <c r="N495" s="26"/>
      <c r="O495" s="26"/>
      <c r="P495" s="25"/>
    </row>
    <row r="496" spans="1:16" ht="24">
      <c r="A496" s="22">
        <f t="shared" si="22"/>
        <v>408</v>
      </c>
      <c r="B496" s="22" t="s">
        <v>10</v>
      </c>
      <c r="C496" s="77" t="s">
        <v>419</v>
      </c>
      <c r="D496" s="76" t="s">
        <v>221</v>
      </c>
      <c r="E496" s="76">
        <v>3</v>
      </c>
      <c r="F496" s="23"/>
      <c r="G496" s="64"/>
      <c r="H496" s="29"/>
      <c r="I496" s="36"/>
      <c r="J496" s="36"/>
      <c r="K496" s="25"/>
      <c r="L496" s="29"/>
      <c r="M496" s="26"/>
      <c r="N496" s="26"/>
      <c r="O496" s="26"/>
      <c r="P496" s="25"/>
    </row>
    <row r="497" spans="1:16" ht="24">
      <c r="A497" s="22">
        <f t="shared" si="22"/>
        <v>409</v>
      </c>
      <c r="B497" s="22" t="s">
        <v>10</v>
      </c>
      <c r="C497" s="77" t="s">
        <v>418</v>
      </c>
      <c r="D497" s="76" t="s">
        <v>221</v>
      </c>
      <c r="E497" s="76">
        <v>2</v>
      </c>
      <c r="F497" s="23"/>
      <c r="G497" s="64"/>
      <c r="H497" s="29"/>
      <c r="I497" s="36"/>
      <c r="J497" s="36"/>
      <c r="K497" s="25"/>
      <c r="L497" s="29"/>
      <c r="M497" s="26"/>
      <c r="N497" s="26"/>
      <c r="O497" s="26"/>
      <c r="P497" s="25"/>
    </row>
    <row r="498" spans="1:16" ht="24">
      <c r="A498" s="22">
        <f t="shared" si="22"/>
        <v>410</v>
      </c>
      <c r="B498" s="22" t="s">
        <v>10</v>
      </c>
      <c r="C498" s="77" t="s">
        <v>417</v>
      </c>
      <c r="D498" s="76" t="s">
        <v>3</v>
      </c>
      <c r="E498" s="76">
        <v>1</v>
      </c>
      <c r="F498" s="23"/>
      <c r="G498" s="64"/>
      <c r="H498" s="29"/>
      <c r="I498" s="36"/>
      <c r="J498" s="36"/>
      <c r="K498" s="25"/>
      <c r="L498" s="29"/>
      <c r="M498" s="26"/>
      <c r="N498" s="26"/>
      <c r="O498" s="26"/>
      <c r="P498" s="25"/>
    </row>
    <row r="499" spans="1:16" ht="12.75">
      <c r="A499" s="202"/>
      <c r="B499" s="159"/>
      <c r="C499" s="159"/>
      <c r="D499" s="159"/>
      <c r="E499" s="159"/>
      <c r="F499" s="159"/>
      <c r="G499" s="159"/>
      <c r="H499" s="29"/>
      <c r="I499" s="159"/>
      <c r="J499" s="159"/>
      <c r="K499" s="25"/>
      <c r="L499" s="29"/>
      <c r="M499" s="26"/>
      <c r="N499" s="26"/>
      <c r="O499" s="26"/>
      <c r="P499" s="25"/>
    </row>
    <row r="500" spans="1:16" s="27" customFormat="1" ht="12">
      <c r="A500" s="66"/>
      <c r="B500" s="22"/>
      <c r="C500" s="94" t="s">
        <v>971</v>
      </c>
      <c r="D500" s="90"/>
      <c r="E500" s="32"/>
      <c r="F500" s="23"/>
      <c r="G500" s="64"/>
      <c r="H500" s="29"/>
      <c r="I500" s="25"/>
      <c r="J500" s="36"/>
      <c r="K500" s="25"/>
      <c r="L500" s="29"/>
      <c r="M500" s="26"/>
      <c r="N500" s="26"/>
      <c r="O500" s="26"/>
      <c r="P500" s="25"/>
    </row>
    <row r="501" spans="1:16" s="27" customFormat="1" ht="36">
      <c r="A501" s="22">
        <f>A498+1</f>
        <v>411</v>
      </c>
      <c r="B501" s="22" t="s">
        <v>10</v>
      </c>
      <c r="C501" s="89" t="s">
        <v>972</v>
      </c>
      <c r="D501" s="90" t="s">
        <v>862</v>
      </c>
      <c r="E501" s="32">
        <v>1</v>
      </c>
      <c r="F501" s="23"/>
      <c r="G501" s="64"/>
      <c r="H501" s="29"/>
      <c r="I501" s="23"/>
      <c r="J501" s="36"/>
      <c r="K501" s="25"/>
      <c r="L501" s="29"/>
      <c r="M501" s="26"/>
      <c r="N501" s="26"/>
      <c r="O501" s="26"/>
      <c r="P501" s="25"/>
    </row>
    <row r="502" spans="1:16" s="27" customFormat="1" ht="48">
      <c r="A502" s="22">
        <f>A501+1</f>
        <v>412</v>
      </c>
      <c r="B502" s="22" t="s">
        <v>10</v>
      </c>
      <c r="C502" s="89" t="s">
        <v>973</v>
      </c>
      <c r="D502" s="90" t="s">
        <v>862</v>
      </c>
      <c r="E502" s="32">
        <v>1</v>
      </c>
      <c r="F502" s="23"/>
      <c r="G502" s="64"/>
      <c r="H502" s="29"/>
      <c r="I502" s="23"/>
      <c r="J502" s="36"/>
      <c r="K502" s="25"/>
      <c r="L502" s="29"/>
      <c r="M502" s="26"/>
      <c r="N502" s="26"/>
      <c r="O502" s="26"/>
      <c r="P502" s="25"/>
    </row>
    <row r="503" spans="1:16" s="27" customFormat="1" ht="12">
      <c r="A503" s="66"/>
      <c r="B503" s="22"/>
      <c r="C503" s="180"/>
      <c r="D503" s="81"/>
      <c r="E503" s="81"/>
      <c r="F503" s="25"/>
      <c r="G503" s="64"/>
      <c r="H503" s="29"/>
      <c r="I503" s="25"/>
      <c r="J503" s="25"/>
      <c r="K503" s="25"/>
      <c r="L503" s="29"/>
      <c r="M503" s="26"/>
      <c r="N503" s="26"/>
      <c r="O503" s="26"/>
      <c r="P503" s="25"/>
    </row>
    <row r="504" spans="1:16" s="27" customFormat="1" ht="12">
      <c r="A504" s="22"/>
      <c r="B504" s="22"/>
      <c r="C504" s="158"/>
      <c r="D504" s="81"/>
      <c r="E504" s="81"/>
      <c r="F504" s="25"/>
      <c r="G504" s="64"/>
      <c r="H504" s="29"/>
      <c r="I504" s="25"/>
      <c r="J504" s="25"/>
      <c r="K504" s="25"/>
      <c r="L504" s="29"/>
      <c r="M504" s="26"/>
      <c r="N504" s="26"/>
      <c r="O504" s="26"/>
      <c r="P504" s="25"/>
    </row>
    <row r="505" spans="1:16" ht="12.75">
      <c r="A505" s="60"/>
      <c r="B505" s="60"/>
      <c r="C505" s="31"/>
      <c r="D505" s="28"/>
      <c r="E505" s="28"/>
      <c r="F505" s="75"/>
      <c r="G505" s="59"/>
      <c r="H505" s="59"/>
      <c r="I505" s="59"/>
      <c r="J505" s="59"/>
      <c r="K505" s="58" t="s">
        <v>1261</v>
      </c>
      <c r="L505" s="57">
        <f>SUM(L13:L504)</f>
        <v>0</v>
      </c>
      <c r="M505" s="57">
        <f>SUM(M14:M504)</f>
        <v>0</v>
      </c>
      <c r="N505" s="57">
        <f>SUM(N13:N504)</f>
        <v>0</v>
      </c>
      <c r="O505" s="57">
        <f>SUM(O13:O504)</f>
        <v>0</v>
      </c>
      <c r="P505" s="57">
        <f>SUM(P13:P504)</f>
        <v>0</v>
      </c>
    </row>
    <row r="506" spans="1:16" ht="12.75">
      <c r="A506" s="52"/>
      <c r="B506" s="52"/>
      <c r="C506" s="51"/>
      <c r="D506" s="52"/>
      <c r="E506" s="52"/>
      <c r="F506" s="71"/>
      <c r="G506" s="27"/>
      <c r="H506" s="27"/>
      <c r="I506" s="27"/>
      <c r="J506" s="27"/>
      <c r="K506" s="27"/>
      <c r="L506" s="27"/>
      <c r="M506" s="27"/>
      <c r="N506" s="27"/>
      <c r="O506" s="27"/>
      <c r="P506" s="27"/>
    </row>
    <row r="507" spans="1:16" ht="12.75">
      <c r="A507" s="296" t="s">
        <v>27</v>
      </c>
      <c r="B507" s="296"/>
      <c r="C507" s="297"/>
      <c r="D507" s="297"/>
      <c r="E507" s="297"/>
      <c r="F507" s="297"/>
      <c r="G507" s="297"/>
      <c r="H507" s="56"/>
      <c r="I507" s="30"/>
      <c r="J507" s="55"/>
      <c r="K507" s="297"/>
      <c r="L507" s="297"/>
      <c r="M507" s="297"/>
      <c r="N507" s="297"/>
      <c r="O507" s="297"/>
      <c r="P507" s="297"/>
    </row>
    <row r="508" spans="1:16" ht="12.75">
      <c r="A508" s="30"/>
      <c r="B508" s="298" t="s">
        <v>28</v>
      </c>
      <c r="C508" s="298"/>
      <c r="D508" s="298"/>
      <c r="E508" s="298"/>
      <c r="F508" s="298"/>
      <c r="G508" s="298"/>
      <c r="H508" s="54"/>
      <c r="I508" s="30"/>
      <c r="J508" s="30"/>
      <c r="K508" s="299"/>
      <c r="L508" s="299"/>
      <c r="M508" s="299"/>
      <c r="N508" s="299"/>
      <c r="O508" s="299"/>
      <c r="P508" s="299"/>
    </row>
    <row r="509" spans="1:16" ht="12.75">
      <c r="A509" s="30"/>
      <c r="B509" s="53" t="s">
        <v>1262</v>
      </c>
      <c r="C509" s="74"/>
      <c r="D509" s="73"/>
      <c r="E509" s="73"/>
      <c r="F509" s="72"/>
      <c r="G509" s="30"/>
      <c r="H509" s="30"/>
      <c r="I509" s="30"/>
      <c r="J509" s="53"/>
      <c r="K509" s="30"/>
      <c r="L509" s="30"/>
      <c r="M509" s="30"/>
      <c r="N509" s="30"/>
      <c r="O509" s="30"/>
      <c r="P509" s="30"/>
    </row>
  </sheetData>
  <sheetProtection/>
  <mergeCells count="15">
    <mergeCell ref="B508:G508"/>
    <mergeCell ref="K508:P508"/>
    <mergeCell ref="A1:P1"/>
    <mergeCell ref="A2:P2"/>
    <mergeCell ref="L7:N7"/>
    <mergeCell ref="A10:A11"/>
    <mergeCell ref="B10:B11"/>
    <mergeCell ref="C10:C11"/>
    <mergeCell ref="D10:D11"/>
    <mergeCell ref="E10:E11"/>
    <mergeCell ref="F10:K10"/>
    <mergeCell ref="L10:P10"/>
    <mergeCell ref="A507:B507"/>
    <mergeCell ref="C507:G507"/>
    <mergeCell ref="K507:P507"/>
  </mergeCells>
  <conditionalFormatting sqref="C13:C16 C88:C106 C109:C116 C139:C149">
    <cfRule type="expression" priority="46" dxfId="0" stopIfTrue="1">
      <formula>#REF!</formula>
    </cfRule>
  </conditionalFormatting>
  <conditionalFormatting sqref="C13:C16 C88:C106 C109:C116 C139:C149">
    <cfRule type="expression" priority="45" dxfId="0" stopIfTrue="1">
      <formula>#REF!</formula>
    </cfRule>
  </conditionalFormatting>
  <conditionalFormatting sqref="C18 C79 C30 C35:C64">
    <cfRule type="expression" priority="42" dxfId="0" stopIfTrue="1">
      <formula>#REF!</formula>
    </cfRule>
  </conditionalFormatting>
  <conditionalFormatting sqref="C18 C79 C30 C35:C64">
    <cfRule type="expression" priority="41" dxfId="0" stopIfTrue="1">
      <formula>#REF!</formula>
    </cfRule>
  </conditionalFormatting>
  <conditionalFormatting sqref="C84 C81:C82 C86">
    <cfRule type="expression" priority="40" dxfId="0" stopIfTrue="1">
      <formula>#REF!</formula>
    </cfRule>
  </conditionalFormatting>
  <conditionalFormatting sqref="C84 C81:C82 C86">
    <cfRule type="expression" priority="39" dxfId="0" stopIfTrue="1">
      <formula>#REF!</formula>
    </cfRule>
  </conditionalFormatting>
  <conditionalFormatting sqref="C80">
    <cfRule type="expression" priority="38" dxfId="0" stopIfTrue="1">
      <formula>#REF!</formula>
    </cfRule>
  </conditionalFormatting>
  <conditionalFormatting sqref="C80">
    <cfRule type="expression" priority="37" dxfId="0" stopIfTrue="1">
      <formula>#REF!</formula>
    </cfRule>
  </conditionalFormatting>
  <conditionalFormatting sqref="C108">
    <cfRule type="expression" priority="36" dxfId="0" stopIfTrue="1">
      <formula>#REF!</formula>
    </cfRule>
  </conditionalFormatting>
  <conditionalFormatting sqref="C108">
    <cfRule type="expression" priority="35" dxfId="0" stopIfTrue="1">
      <formula>#REF!</formula>
    </cfRule>
  </conditionalFormatting>
  <conditionalFormatting sqref="C118:C132">
    <cfRule type="expression" priority="32" dxfId="0" stopIfTrue="1">
      <formula>#REF!</formula>
    </cfRule>
  </conditionalFormatting>
  <conditionalFormatting sqref="C118:C132">
    <cfRule type="expression" priority="31" dxfId="0" stopIfTrue="1">
      <formula>#REF!</formula>
    </cfRule>
  </conditionalFormatting>
  <conditionalFormatting sqref="C155:C349 C369">
    <cfRule type="expression" priority="30" dxfId="0" stopIfTrue="1">
      <formula>#REF!</formula>
    </cfRule>
  </conditionalFormatting>
  <conditionalFormatting sqref="C155:C349 C369">
    <cfRule type="expression" priority="29" dxfId="0" stopIfTrue="1">
      <formula>#REF!</formula>
    </cfRule>
  </conditionalFormatting>
  <conditionalFormatting sqref="C150:C154">
    <cfRule type="expression" priority="26" dxfId="0" stopIfTrue="1">
      <formula>#REF!</formula>
    </cfRule>
  </conditionalFormatting>
  <conditionalFormatting sqref="C150:C154">
    <cfRule type="expression" priority="25" dxfId="0" stopIfTrue="1">
      <formula>#REF!</formula>
    </cfRule>
  </conditionalFormatting>
  <conditionalFormatting sqref="C500:C502">
    <cfRule type="expression" priority="24" dxfId="0" stopIfTrue="1">
      <formula>#REF!</formula>
    </cfRule>
  </conditionalFormatting>
  <conditionalFormatting sqref="C500:C502">
    <cfRule type="expression" priority="23" dxfId="0" stopIfTrue="1">
      <formula>#REF!</formula>
    </cfRule>
  </conditionalFormatting>
  <conditionalFormatting sqref="C72:C78">
    <cfRule type="expression" priority="22" dxfId="0" stopIfTrue="1">
      <formula>#REF!</formula>
    </cfRule>
  </conditionalFormatting>
  <conditionalFormatting sqref="C72:C78">
    <cfRule type="expression" priority="21" dxfId="0" stopIfTrue="1">
      <formula>#REF!</formula>
    </cfRule>
  </conditionalFormatting>
  <conditionalFormatting sqref="C65">
    <cfRule type="expression" priority="18" dxfId="0" stopIfTrue="1">
      <formula>#REF!</formula>
    </cfRule>
  </conditionalFormatting>
  <conditionalFormatting sqref="C65">
    <cfRule type="expression" priority="17" dxfId="0" stopIfTrue="1">
      <formula>#REF!</formula>
    </cfRule>
  </conditionalFormatting>
  <conditionalFormatting sqref="C66:C69">
    <cfRule type="expression" priority="16" dxfId="0" stopIfTrue="1">
      <formula>#REF!</formula>
    </cfRule>
  </conditionalFormatting>
  <conditionalFormatting sqref="C66:C69">
    <cfRule type="expression" priority="15" dxfId="0" stopIfTrue="1">
      <formula>#REF!</formula>
    </cfRule>
  </conditionalFormatting>
  <conditionalFormatting sqref="C70">
    <cfRule type="expression" priority="14" dxfId="0" stopIfTrue="1">
      <formula>#REF!</formula>
    </cfRule>
  </conditionalFormatting>
  <conditionalFormatting sqref="C70">
    <cfRule type="expression" priority="13" dxfId="0" stopIfTrue="1">
      <formula>#REF!</formula>
    </cfRule>
  </conditionalFormatting>
  <conditionalFormatting sqref="C71">
    <cfRule type="expression" priority="12" dxfId="0" stopIfTrue="1">
      <formula>#REF!</formula>
    </cfRule>
  </conditionalFormatting>
  <conditionalFormatting sqref="C71">
    <cfRule type="expression" priority="11" dxfId="0" stopIfTrue="1">
      <formula>#REF!</formula>
    </cfRule>
  </conditionalFormatting>
  <conditionalFormatting sqref="C19:C29">
    <cfRule type="expression" priority="10" dxfId="0" stopIfTrue="1">
      <formula>#REF!</formula>
    </cfRule>
  </conditionalFormatting>
  <conditionalFormatting sqref="C19:C29">
    <cfRule type="expression" priority="9" dxfId="0" stopIfTrue="1">
      <formula>#REF!</formula>
    </cfRule>
  </conditionalFormatting>
  <conditionalFormatting sqref="C31:C34">
    <cfRule type="expression" priority="8" dxfId="0" stopIfTrue="1">
      <formula>#REF!</formula>
    </cfRule>
  </conditionalFormatting>
  <conditionalFormatting sqref="C31:C34">
    <cfRule type="expression" priority="7" dxfId="0" stopIfTrue="1">
      <formula>#REF!</formula>
    </cfRule>
  </conditionalFormatting>
  <conditionalFormatting sqref="C133:C137">
    <cfRule type="expression" priority="6" dxfId="0" stopIfTrue="1">
      <formula>#REF!</formula>
    </cfRule>
  </conditionalFormatting>
  <conditionalFormatting sqref="C133:C137">
    <cfRule type="expression" priority="5" dxfId="0" stopIfTrue="1">
      <formula>#REF!</formula>
    </cfRule>
  </conditionalFormatting>
  <conditionalFormatting sqref="C138">
    <cfRule type="expression" priority="4" dxfId="0" stopIfTrue="1">
      <formula>#REF!</formula>
    </cfRule>
  </conditionalFormatting>
  <conditionalFormatting sqref="C138">
    <cfRule type="expression" priority="3" dxfId="0" stopIfTrue="1">
      <formula>#REF!</formula>
    </cfRule>
  </conditionalFormatting>
  <conditionalFormatting sqref="C350:C367">
    <cfRule type="expression" priority="2" dxfId="0" stopIfTrue="1">
      <formula>#REF!</formula>
    </cfRule>
  </conditionalFormatting>
  <conditionalFormatting sqref="C350:C367">
    <cfRule type="expression" priority="1" dxfId="0" stopIfTrue="1">
      <formula>#REF!</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83" r:id="rId1"/>
  <headerFooter scaleWithDoc="0" alignWithMargins="0">
    <oddFooter>&amp;C&amp;P</oddFooter>
  </headerFooter>
</worksheet>
</file>

<file path=xl/worksheets/sheet4.xml><?xml version="1.0" encoding="utf-8"?>
<worksheet xmlns="http://schemas.openxmlformats.org/spreadsheetml/2006/main" xmlns:r="http://schemas.openxmlformats.org/officeDocument/2006/relationships">
  <dimension ref="A1:R347"/>
  <sheetViews>
    <sheetView showZeros="0" view="pageBreakPreview" zoomScaleNormal="90" zoomScaleSheetLayoutView="100" workbookViewId="0" topLeftCell="A1">
      <selection activeCell="G9" sqref="G9"/>
    </sheetView>
  </sheetViews>
  <sheetFormatPr defaultColWidth="9.140625" defaultRowHeight="12.75"/>
  <cols>
    <col min="1" max="1" width="4.7109375" style="0" customWidth="1"/>
    <col min="2" max="2" width="5.57421875" style="0" customWidth="1"/>
    <col min="3" max="3" width="25.140625" style="0" customWidth="1"/>
    <col min="4" max="4" width="6.7109375" style="0" customWidth="1"/>
  </cols>
  <sheetData>
    <row r="1" spans="1:16" ht="12.75">
      <c r="A1" s="300" t="s">
        <v>937</v>
      </c>
      <c r="B1" s="300"/>
      <c r="C1" s="300"/>
      <c r="D1" s="300"/>
      <c r="E1" s="300"/>
      <c r="F1" s="300"/>
      <c r="G1" s="300"/>
      <c r="H1" s="300"/>
      <c r="I1" s="300"/>
      <c r="J1" s="300"/>
      <c r="K1" s="300"/>
      <c r="L1" s="300"/>
      <c r="M1" s="300"/>
      <c r="N1" s="300"/>
      <c r="O1" s="300"/>
      <c r="P1" s="300"/>
    </row>
    <row r="2" spans="1:16" ht="12.75">
      <c r="A2" s="301" t="s">
        <v>945</v>
      </c>
      <c r="B2" s="301"/>
      <c r="C2" s="301"/>
      <c r="D2" s="301"/>
      <c r="E2" s="301"/>
      <c r="F2" s="301"/>
      <c r="G2" s="301"/>
      <c r="H2" s="301"/>
      <c r="I2" s="301"/>
      <c r="J2" s="301"/>
      <c r="K2" s="301"/>
      <c r="L2" s="301"/>
      <c r="M2" s="301"/>
      <c r="N2" s="301"/>
      <c r="O2" s="301"/>
      <c r="P2" s="301"/>
    </row>
    <row r="3" spans="1:16" ht="12.75">
      <c r="A3" s="27"/>
      <c r="B3" s="27"/>
      <c r="C3" s="51"/>
      <c r="D3" s="52"/>
      <c r="E3" s="52"/>
      <c r="F3" s="71"/>
      <c r="G3" s="27"/>
      <c r="H3" s="27"/>
      <c r="I3" s="27"/>
      <c r="J3" s="27"/>
      <c r="K3" s="27"/>
      <c r="L3" s="27"/>
      <c r="M3" s="27"/>
      <c r="N3" s="27"/>
      <c r="O3" s="27"/>
      <c r="P3" s="27"/>
    </row>
    <row r="4" spans="1:16" ht="12.75">
      <c r="A4" s="70" t="s">
        <v>953</v>
      </c>
      <c r="B4" s="70"/>
      <c r="C4" s="51"/>
      <c r="D4" s="52"/>
      <c r="E4" s="52"/>
      <c r="F4" s="71"/>
      <c r="G4" s="27"/>
      <c r="H4" s="27"/>
      <c r="I4" s="27"/>
      <c r="J4" s="27"/>
      <c r="K4" s="27"/>
      <c r="L4" s="27"/>
      <c r="M4" s="27"/>
      <c r="N4" s="27"/>
      <c r="O4" s="27"/>
      <c r="P4" s="27"/>
    </row>
    <row r="5" spans="1:16" ht="12.75">
      <c r="A5" s="70" t="s">
        <v>1038</v>
      </c>
      <c r="B5" s="70"/>
      <c r="C5" s="51"/>
      <c r="D5" s="52"/>
      <c r="E5" s="52"/>
      <c r="F5" s="71"/>
      <c r="G5" s="27"/>
      <c r="H5" s="27"/>
      <c r="I5" s="27"/>
      <c r="J5" s="27"/>
      <c r="K5" s="27"/>
      <c r="L5" s="27"/>
      <c r="M5" s="27"/>
      <c r="N5" s="27"/>
      <c r="O5" s="27"/>
      <c r="P5" s="27"/>
    </row>
    <row r="6" spans="1:16" ht="12.75">
      <c r="A6" s="69" t="s">
        <v>947</v>
      </c>
      <c r="B6" s="69"/>
      <c r="C6" s="51"/>
      <c r="D6" s="52"/>
      <c r="E6" s="52"/>
      <c r="F6" s="71"/>
      <c r="G6" s="27"/>
      <c r="H6" s="27"/>
      <c r="I6" s="27"/>
      <c r="J6" s="27"/>
      <c r="K6" s="27"/>
      <c r="L6" s="27"/>
      <c r="M6" s="27"/>
      <c r="N6" s="27"/>
      <c r="O6" s="27"/>
      <c r="P6" s="27"/>
    </row>
    <row r="7" spans="1:16" ht="12.75">
      <c r="A7" s="30" t="s">
        <v>936</v>
      </c>
      <c r="B7" s="30"/>
      <c r="C7" s="74"/>
      <c r="D7" s="73"/>
      <c r="E7" s="73"/>
      <c r="F7" s="72"/>
      <c r="G7" s="30"/>
      <c r="H7" s="30"/>
      <c r="I7" s="30"/>
      <c r="J7" s="30"/>
      <c r="K7" s="55" t="s">
        <v>29</v>
      </c>
      <c r="L7" s="302">
        <f>P343</f>
        <v>0</v>
      </c>
      <c r="M7" s="302"/>
      <c r="N7" s="302"/>
      <c r="O7" s="68" t="s">
        <v>30</v>
      </c>
      <c r="P7" s="30"/>
    </row>
    <row r="8" spans="1:16" ht="12.75">
      <c r="A8" s="30"/>
      <c r="B8" s="30"/>
      <c r="C8" s="74"/>
      <c r="D8" s="73"/>
      <c r="E8" s="73"/>
      <c r="F8" s="72"/>
      <c r="G8" s="30"/>
      <c r="H8" s="30"/>
      <c r="I8" s="30"/>
      <c r="J8" s="30"/>
      <c r="K8" s="55" t="s">
        <v>31</v>
      </c>
      <c r="L8" s="30" t="s">
        <v>1304</v>
      </c>
      <c r="M8" s="30"/>
      <c r="N8" s="30"/>
      <c r="O8" s="30"/>
      <c r="P8" s="30"/>
    </row>
    <row r="9" spans="1:16" ht="12.75">
      <c r="A9" s="27"/>
      <c r="B9" s="27"/>
      <c r="C9" s="51"/>
      <c r="D9" s="52"/>
      <c r="E9" s="52"/>
      <c r="F9" s="71"/>
      <c r="G9" s="27"/>
      <c r="H9" s="27"/>
      <c r="I9" s="27"/>
      <c r="J9" s="27"/>
      <c r="K9" s="27"/>
      <c r="L9" s="27"/>
      <c r="M9" s="27"/>
      <c r="N9" s="27"/>
      <c r="O9" s="27"/>
      <c r="P9" s="27"/>
    </row>
    <row r="10" spans="1:16" ht="12.75" customHeight="1">
      <c r="A10" s="294" t="s">
        <v>4</v>
      </c>
      <c r="B10" s="294" t="s">
        <v>1248</v>
      </c>
      <c r="C10" s="294" t="s">
        <v>1249</v>
      </c>
      <c r="D10" s="294" t="s">
        <v>1250</v>
      </c>
      <c r="E10" s="294" t="s">
        <v>1251</v>
      </c>
      <c r="F10" s="295" t="s">
        <v>5</v>
      </c>
      <c r="G10" s="295"/>
      <c r="H10" s="295"/>
      <c r="I10" s="295"/>
      <c r="J10" s="295"/>
      <c r="K10" s="295"/>
      <c r="L10" s="294" t="s">
        <v>6</v>
      </c>
      <c r="M10" s="294"/>
      <c r="N10" s="294"/>
      <c r="O10" s="294"/>
      <c r="P10" s="294"/>
    </row>
    <row r="11" spans="1:16" ht="76.5">
      <c r="A11" s="294"/>
      <c r="B11" s="294"/>
      <c r="C11" s="294"/>
      <c r="D11" s="294"/>
      <c r="E11" s="294"/>
      <c r="F11" s="24" t="s">
        <v>1252</v>
      </c>
      <c r="G11" s="67" t="s">
        <v>1253</v>
      </c>
      <c r="H11" s="22" t="s">
        <v>1254</v>
      </c>
      <c r="I11" s="22" t="s">
        <v>1255</v>
      </c>
      <c r="J11" s="22" t="s">
        <v>1256</v>
      </c>
      <c r="K11" s="22" t="s">
        <v>1257</v>
      </c>
      <c r="L11" s="67" t="s">
        <v>1258</v>
      </c>
      <c r="M11" s="22" t="s">
        <v>1259</v>
      </c>
      <c r="N11" s="22" t="s">
        <v>1255</v>
      </c>
      <c r="O11" s="22" t="s">
        <v>1256</v>
      </c>
      <c r="P11" s="22" t="s">
        <v>1260</v>
      </c>
    </row>
    <row r="12" spans="1:16" ht="12.75">
      <c r="A12" s="22">
        <v>1</v>
      </c>
      <c r="B12" s="22">
        <f aca="true" t="shared" si="0" ref="B12:P12">A12+1</f>
        <v>2</v>
      </c>
      <c r="C12" s="22">
        <f t="shared" si="0"/>
        <v>3</v>
      </c>
      <c r="D12" s="22">
        <f t="shared" si="0"/>
        <v>4</v>
      </c>
      <c r="E12" s="22">
        <f t="shared" si="0"/>
        <v>5</v>
      </c>
      <c r="F12" s="82">
        <f t="shared" si="0"/>
        <v>6</v>
      </c>
      <c r="G12" s="22">
        <f t="shared" si="0"/>
        <v>7</v>
      </c>
      <c r="H12" s="22">
        <f t="shared" si="0"/>
        <v>8</v>
      </c>
      <c r="I12" s="22">
        <f t="shared" si="0"/>
        <v>9</v>
      </c>
      <c r="J12" s="22">
        <f t="shared" si="0"/>
        <v>10</v>
      </c>
      <c r="K12" s="22">
        <f t="shared" si="0"/>
        <v>11</v>
      </c>
      <c r="L12" s="22">
        <f t="shared" si="0"/>
        <v>12</v>
      </c>
      <c r="M12" s="22">
        <f t="shared" si="0"/>
        <v>13</v>
      </c>
      <c r="N12" s="22">
        <f t="shared" si="0"/>
        <v>14</v>
      </c>
      <c r="O12" s="22">
        <f t="shared" si="0"/>
        <v>15</v>
      </c>
      <c r="P12" s="22">
        <f t="shared" si="0"/>
        <v>16</v>
      </c>
    </row>
    <row r="13" spans="1:16" ht="24">
      <c r="A13" s="66"/>
      <c r="B13" s="22"/>
      <c r="C13" s="108" t="s">
        <v>629</v>
      </c>
      <c r="D13" s="76"/>
      <c r="E13" s="32"/>
      <c r="F13" s="23"/>
      <c r="G13" s="64"/>
      <c r="H13" s="29"/>
      <c r="I13" s="36"/>
      <c r="J13" s="36"/>
      <c r="K13" s="25"/>
      <c r="L13" s="29"/>
      <c r="M13" s="26"/>
      <c r="N13" s="26"/>
      <c r="O13" s="26"/>
      <c r="P13" s="25"/>
    </row>
    <row r="14" spans="1:16" ht="24">
      <c r="A14" s="66">
        <v>1</v>
      </c>
      <c r="B14" s="22" t="s">
        <v>10</v>
      </c>
      <c r="C14" s="78" t="s">
        <v>630</v>
      </c>
      <c r="D14" s="76" t="s">
        <v>0</v>
      </c>
      <c r="E14" s="32">
        <v>39</v>
      </c>
      <c r="F14" s="23"/>
      <c r="G14" s="64"/>
      <c r="H14" s="29"/>
      <c r="I14" s="36"/>
      <c r="J14" s="36"/>
      <c r="K14" s="25"/>
      <c r="L14" s="29"/>
      <c r="M14" s="26"/>
      <c r="N14" s="26"/>
      <c r="O14" s="26"/>
      <c r="P14" s="25"/>
    </row>
    <row r="15" spans="1:16" ht="24">
      <c r="A15" s="66">
        <f aca="true" t="shared" si="1" ref="A15:A22">A14+1</f>
        <v>2</v>
      </c>
      <c r="B15" s="22" t="s">
        <v>10</v>
      </c>
      <c r="C15" s="78" t="s">
        <v>631</v>
      </c>
      <c r="D15" s="76" t="s">
        <v>0</v>
      </c>
      <c r="E15" s="32">
        <v>17</v>
      </c>
      <c r="F15" s="23"/>
      <c r="G15" s="64"/>
      <c r="H15" s="29"/>
      <c r="I15" s="25"/>
      <c r="J15" s="36"/>
      <c r="K15" s="25"/>
      <c r="L15" s="29"/>
      <c r="M15" s="26"/>
      <c r="N15" s="26"/>
      <c r="O15" s="26"/>
      <c r="P15" s="25"/>
    </row>
    <row r="16" spans="1:16" ht="24">
      <c r="A16" s="66">
        <f t="shared" si="1"/>
        <v>3</v>
      </c>
      <c r="B16" s="22" t="s">
        <v>10</v>
      </c>
      <c r="C16" s="78" t="s">
        <v>632</v>
      </c>
      <c r="D16" s="90" t="s">
        <v>0</v>
      </c>
      <c r="E16" s="32">
        <v>2</v>
      </c>
      <c r="F16" s="23"/>
      <c r="G16" s="64"/>
      <c r="H16" s="29"/>
      <c r="I16" s="25"/>
      <c r="J16" s="36"/>
      <c r="K16" s="25"/>
      <c r="L16" s="29"/>
      <c r="M16" s="26"/>
      <c r="N16" s="26"/>
      <c r="O16" s="26"/>
      <c r="P16" s="25"/>
    </row>
    <row r="17" spans="1:16" ht="24">
      <c r="A17" s="66">
        <f t="shared" si="1"/>
        <v>4</v>
      </c>
      <c r="B17" s="22" t="s">
        <v>10</v>
      </c>
      <c r="C17" s="78" t="s">
        <v>633</v>
      </c>
      <c r="D17" s="76" t="s">
        <v>0</v>
      </c>
      <c r="E17" s="32">
        <v>24</v>
      </c>
      <c r="F17" s="23"/>
      <c r="G17" s="64"/>
      <c r="H17" s="29"/>
      <c r="I17" s="25"/>
      <c r="J17" s="36"/>
      <c r="K17" s="25"/>
      <c r="L17" s="29"/>
      <c r="M17" s="26"/>
      <c r="N17" s="26"/>
      <c r="O17" s="26"/>
      <c r="P17" s="25"/>
    </row>
    <row r="18" spans="1:16" ht="24">
      <c r="A18" s="66">
        <f t="shared" si="1"/>
        <v>5</v>
      </c>
      <c r="B18" s="22" t="s">
        <v>10</v>
      </c>
      <c r="C18" s="78" t="s">
        <v>634</v>
      </c>
      <c r="D18" s="90" t="s">
        <v>0</v>
      </c>
      <c r="E18" s="32">
        <v>10</v>
      </c>
      <c r="F18" s="23"/>
      <c r="G18" s="64"/>
      <c r="H18" s="29"/>
      <c r="I18" s="25"/>
      <c r="J18" s="36"/>
      <c r="K18" s="25"/>
      <c r="L18" s="29"/>
      <c r="M18" s="26"/>
      <c r="N18" s="26"/>
      <c r="O18" s="26"/>
      <c r="P18" s="25"/>
    </row>
    <row r="19" spans="1:16" ht="24">
      <c r="A19" s="66">
        <f t="shared" si="1"/>
        <v>6</v>
      </c>
      <c r="B19" s="22" t="s">
        <v>10</v>
      </c>
      <c r="C19" s="78" t="s">
        <v>635</v>
      </c>
      <c r="D19" s="76" t="s">
        <v>0</v>
      </c>
      <c r="E19" s="32">
        <v>30</v>
      </c>
      <c r="F19" s="23"/>
      <c r="G19" s="64"/>
      <c r="H19" s="29"/>
      <c r="I19" s="25"/>
      <c r="J19" s="36"/>
      <c r="K19" s="25"/>
      <c r="L19" s="29"/>
      <c r="M19" s="26"/>
      <c r="N19" s="26"/>
      <c r="O19" s="26"/>
      <c r="P19" s="25"/>
    </row>
    <row r="20" spans="1:16" ht="48">
      <c r="A20" s="66">
        <f t="shared" si="1"/>
        <v>7</v>
      </c>
      <c r="B20" s="22" t="s">
        <v>10</v>
      </c>
      <c r="C20" s="78" t="s">
        <v>636</v>
      </c>
      <c r="D20" s="76" t="s">
        <v>0</v>
      </c>
      <c r="E20" s="32">
        <v>30</v>
      </c>
      <c r="F20" s="23"/>
      <c r="G20" s="64"/>
      <c r="H20" s="29"/>
      <c r="I20" s="36"/>
      <c r="J20" s="36"/>
      <c r="K20" s="25"/>
      <c r="L20" s="29"/>
      <c r="M20" s="26"/>
      <c r="N20" s="26"/>
      <c r="O20" s="26"/>
      <c r="P20" s="25"/>
    </row>
    <row r="21" spans="1:16" ht="48">
      <c r="A21" s="66">
        <f t="shared" si="1"/>
        <v>8</v>
      </c>
      <c r="B21" s="22" t="s">
        <v>10</v>
      </c>
      <c r="C21" s="78" t="s">
        <v>637</v>
      </c>
      <c r="D21" s="76" t="s">
        <v>0</v>
      </c>
      <c r="E21" s="32">
        <v>30</v>
      </c>
      <c r="F21" s="23"/>
      <c r="G21" s="64"/>
      <c r="H21" s="29"/>
      <c r="I21" s="36"/>
      <c r="J21" s="36"/>
      <c r="K21" s="25"/>
      <c r="L21" s="29"/>
      <c r="M21" s="26"/>
      <c r="N21" s="26"/>
      <c r="O21" s="26"/>
      <c r="P21" s="25"/>
    </row>
    <row r="22" spans="1:16" ht="36">
      <c r="A22" s="66">
        <f t="shared" si="1"/>
        <v>9</v>
      </c>
      <c r="B22" s="22" t="s">
        <v>10</v>
      </c>
      <c r="C22" s="78" t="s">
        <v>638</v>
      </c>
      <c r="D22" s="90" t="s">
        <v>0</v>
      </c>
      <c r="E22" s="32">
        <v>28</v>
      </c>
      <c r="F22" s="23"/>
      <c r="G22" s="64"/>
      <c r="H22" s="29"/>
      <c r="I22" s="36"/>
      <c r="J22" s="36"/>
      <c r="K22" s="25"/>
      <c r="L22" s="29"/>
      <c r="M22" s="26"/>
      <c r="N22" s="26"/>
      <c r="O22" s="26"/>
      <c r="P22" s="25"/>
    </row>
    <row r="23" spans="1:16" ht="12.75">
      <c r="A23" s="66"/>
      <c r="B23" s="22"/>
      <c r="C23" s="76"/>
      <c r="D23" s="76"/>
      <c r="E23" s="32"/>
      <c r="F23" s="23"/>
      <c r="G23" s="64"/>
      <c r="H23" s="29"/>
      <c r="I23" s="36"/>
      <c r="J23" s="36"/>
      <c r="K23" s="25"/>
      <c r="L23" s="29"/>
      <c r="M23" s="26"/>
      <c r="N23" s="26"/>
      <c r="O23" s="26"/>
      <c r="P23" s="25"/>
    </row>
    <row r="24" spans="1:16" ht="12.75">
      <c r="A24" s="66"/>
      <c r="B24" s="22"/>
      <c r="C24" s="111" t="s">
        <v>401</v>
      </c>
      <c r="D24" s="76"/>
      <c r="E24" s="32"/>
      <c r="F24" s="23"/>
      <c r="G24" s="64"/>
      <c r="H24" s="29"/>
      <c r="I24" s="25"/>
      <c r="J24" s="36"/>
      <c r="K24" s="25"/>
      <c r="L24" s="29"/>
      <c r="M24" s="26"/>
      <c r="N24" s="26"/>
      <c r="O24" s="26"/>
      <c r="P24" s="25"/>
    </row>
    <row r="25" spans="1:16" ht="36">
      <c r="A25" s="66">
        <f>A22+1</f>
        <v>10</v>
      </c>
      <c r="B25" s="22" t="s">
        <v>10</v>
      </c>
      <c r="C25" s="77" t="s">
        <v>348</v>
      </c>
      <c r="D25" s="76" t="s">
        <v>0</v>
      </c>
      <c r="E25" s="32">
        <v>308.5</v>
      </c>
      <c r="F25" s="23"/>
      <c r="G25" s="64"/>
      <c r="H25" s="29"/>
      <c r="I25" s="25"/>
      <c r="J25" s="36"/>
      <c r="K25" s="25"/>
      <c r="L25" s="29"/>
      <c r="M25" s="26"/>
      <c r="N25" s="26"/>
      <c r="O25" s="26"/>
      <c r="P25" s="25"/>
    </row>
    <row r="26" spans="1:16" ht="24">
      <c r="A26" s="66">
        <f>A25+1</f>
        <v>11</v>
      </c>
      <c r="B26" s="22" t="s">
        <v>10</v>
      </c>
      <c r="C26" s="77" t="s">
        <v>349</v>
      </c>
      <c r="D26" s="76" t="s">
        <v>0</v>
      </c>
      <c r="E26" s="32">
        <v>60.2</v>
      </c>
      <c r="F26" s="23"/>
      <c r="G26" s="64"/>
      <c r="H26" s="29"/>
      <c r="I26" s="25"/>
      <c r="J26" s="36"/>
      <c r="K26" s="25"/>
      <c r="L26" s="29"/>
      <c r="M26" s="26"/>
      <c r="N26" s="26"/>
      <c r="O26" s="26"/>
      <c r="P26" s="25"/>
    </row>
    <row r="27" spans="1:16" ht="36">
      <c r="A27" s="66">
        <f>A26+1</f>
        <v>12</v>
      </c>
      <c r="B27" s="22" t="s">
        <v>10</v>
      </c>
      <c r="C27" s="77" t="s">
        <v>651</v>
      </c>
      <c r="D27" s="76" t="s">
        <v>0</v>
      </c>
      <c r="E27" s="32">
        <v>60.6</v>
      </c>
      <c r="F27" s="23"/>
      <c r="G27" s="64"/>
      <c r="H27" s="29"/>
      <c r="I27" s="23"/>
      <c r="J27" s="36"/>
      <c r="K27" s="25"/>
      <c r="L27" s="29"/>
      <c r="M27" s="26"/>
      <c r="N27" s="26"/>
      <c r="O27" s="26"/>
      <c r="P27" s="25"/>
    </row>
    <row r="28" spans="1:16" ht="24">
      <c r="A28" s="66">
        <f>A27+1</f>
        <v>13</v>
      </c>
      <c r="B28" s="22" t="s">
        <v>10</v>
      </c>
      <c r="C28" s="77" t="s">
        <v>652</v>
      </c>
      <c r="D28" s="76" t="s">
        <v>0</v>
      </c>
      <c r="E28" s="32">
        <v>27.8</v>
      </c>
      <c r="F28" s="23"/>
      <c r="G28" s="64"/>
      <c r="H28" s="29"/>
      <c r="I28" s="36"/>
      <c r="J28" s="36"/>
      <c r="K28" s="25"/>
      <c r="L28" s="29"/>
      <c r="M28" s="26"/>
      <c r="N28" s="26"/>
      <c r="O28" s="26"/>
      <c r="P28" s="25"/>
    </row>
    <row r="29" spans="1:16" ht="24">
      <c r="A29" s="66">
        <f>A28+1</f>
        <v>14</v>
      </c>
      <c r="B29" s="22" t="s">
        <v>10</v>
      </c>
      <c r="C29" s="77" t="s">
        <v>653</v>
      </c>
      <c r="D29" s="76" t="s">
        <v>0</v>
      </c>
      <c r="E29" s="32">
        <v>40.4</v>
      </c>
      <c r="F29" s="23"/>
      <c r="G29" s="64"/>
      <c r="H29" s="29"/>
      <c r="I29" s="36"/>
      <c r="J29" s="36"/>
      <c r="K29" s="25"/>
      <c r="L29" s="29"/>
      <c r="M29" s="26"/>
      <c r="N29" s="26"/>
      <c r="O29" s="26"/>
      <c r="P29" s="25"/>
    </row>
    <row r="30" spans="1:16" ht="12.75">
      <c r="A30" s="66"/>
      <c r="B30" s="22"/>
      <c r="C30" s="104"/>
      <c r="D30" s="76"/>
      <c r="E30" s="32"/>
      <c r="F30" s="23"/>
      <c r="G30" s="64"/>
      <c r="H30" s="29"/>
      <c r="I30" s="36"/>
      <c r="J30" s="36"/>
      <c r="K30" s="25"/>
      <c r="L30" s="29"/>
      <c r="M30" s="26"/>
      <c r="N30" s="26"/>
      <c r="O30" s="26"/>
      <c r="P30" s="25"/>
    </row>
    <row r="31" spans="1:16" ht="12.75">
      <c r="A31" s="66"/>
      <c r="B31" s="22"/>
      <c r="C31" s="110" t="s">
        <v>339</v>
      </c>
      <c r="D31" s="76"/>
      <c r="E31" s="32"/>
      <c r="F31" s="23"/>
      <c r="G31" s="64"/>
      <c r="H31" s="29"/>
      <c r="I31" s="25"/>
      <c r="J31" s="36"/>
      <c r="K31" s="25"/>
      <c r="L31" s="29"/>
      <c r="M31" s="26"/>
      <c r="N31" s="26"/>
      <c r="O31" s="26"/>
      <c r="P31" s="25"/>
    </row>
    <row r="32" spans="1:16" ht="24">
      <c r="A32" s="66"/>
      <c r="B32" s="22"/>
      <c r="C32" s="109" t="s">
        <v>654</v>
      </c>
      <c r="D32" s="76"/>
      <c r="E32" s="32"/>
      <c r="F32" s="23"/>
      <c r="G32" s="64"/>
      <c r="H32" s="29"/>
      <c r="I32" s="36"/>
      <c r="J32" s="36"/>
      <c r="K32" s="25"/>
      <c r="L32" s="29"/>
      <c r="M32" s="26"/>
      <c r="N32" s="26"/>
      <c r="O32" s="26"/>
      <c r="P32" s="25"/>
    </row>
    <row r="33" spans="1:16" ht="24">
      <c r="A33" s="66">
        <f>A29+1</f>
        <v>15</v>
      </c>
      <c r="B33" s="22" t="s">
        <v>10</v>
      </c>
      <c r="C33" s="89" t="s">
        <v>655</v>
      </c>
      <c r="D33" s="90" t="s">
        <v>1</v>
      </c>
      <c r="E33" s="32">
        <v>0.5</v>
      </c>
      <c r="F33" s="23"/>
      <c r="G33" s="64"/>
      <c r="H33" s="29"/>
      <c r="I33" s="23"/>
      <c r="J33" s="23"/>
      <c r="K33" s="25"/>
      <c r="L33" s="29"/>
      <c r="M33" s="26"/>
      <c r="N33" s="26"/>
      <c r="O33" s="26"/>
      <c r="P33" s="25"/>
    </row>
    <row r="34" spans="1:16" ht="12.75">
      <c r="A34" s="66">
        <f>A33+1</f>
        <v>16</v>
      </c>
      <c r="B34" s="22" t="s">
        <v>10</v>
      </c>
      <c r="C34" s="89" t="s">
        <v>1042</v>
      </c>
      <c r="D34" s="90" t="s">
        <v>35</v>
      </c>
      <c r="E34" s="32">
        <v>1</v>
      </c>
      <c r="F34" s="23"/>
      <c r="G34" s="64"/>
      <c r="H34" s="29"/>
      <c r="I34" s="23"/>
      <c r="J34" s="23"/>
      <c r="K34" s="25"/>
      <c r="L34" s="29"/>
      <c r="M34" s="26"/>
      <c r="N34" s="26"/>
      <c r="O34" s="26"/>
      <c r="P34" s="25"/>
    </row>
    <row r="35" spans="1:16" ht="12.75">
      <c r="A35" s="66">
        <f aca="true" t="shared" si="2" ref="A35:A40">A34+1</f>
        <v>17</v>
      </c>
      <c r="B35" s="22" t="s">
        <v>10</v>
      </c>
      <c r="C35" s="89" t="s">
        <v>1041</v>
      </c>
      <c r="D35" s="90" t="s">
        <v>35</v>
      </c>
      <c r="E35" s="32">
        <v>1</v>
      </c>
      <c r="F35" s="23"/>
      <c r="G35" s="64"/>
      <c r="H35" s="29"/>
      <c r="I35" s="23"/>
      <c r="J35" s="23"/>
      <c r="K35" s="25"/>
      <c r="L35" s="29"/>
      <c r="M35" s="26"/>
      <c r="N35" s="26"/>
      <c r="O35" s="26"/>
      <c r="P35" s="25"/>
    </row>
    <row r="36" spans="1:16" ht="24">
      <c r="A36" s="66">
        <f t="shared" si="2"/>
        <v>18</v>
      </c>
      <c r="B36" s="22" t="s">
        <v>10</v>
      </c>
      <c r="C36" s="89" t="s">
        <v>1225</v>
      </c>
      <c r="D36" s="90" t="s">
        <v>0</v>
      </c>
      <c r="E36" s="32">
        <v>1.5</v>
      </c>
      <c r="F36" s="23"/>
      <c r="G36" s="64"/>
      <c r="H36" s="29"/>
      <c r="I36" s="23"/>
      <c r="J36" s="23"/>
      <c r="K36" s="25"/>
      <c r="L36" s="29"/>
      <c r="M36" s="26"/>
      <c r="N36" s="26"/>
      <c r="O36" s="26"/>
      <c r="P36" s="25"/>
    </row>
    <row r="37" spans="1:16" ht="36">
      <c r="A37" s="66">
        <f t="shared" si="2"/>
        <v>19</v>
      </c>
      <c r="B37" s="22" t="s">
        <v>10</v>
      </c>
      <c r="C37" s="77" t="s">
        <v>336</v>
      </c>
      <c r="D37" s="76" t="s">
        <v>35</v>
      </c>
      <c r="E37" s="32">
        <v>24</v>
      </c>
      <c r="F37" s="23"/>
      <c r="G37" s="64"/>
      <c r="H37" s="29"/>
      <c r="I37" s="23"/>
      <c r="J37" s="23"/>
      <c r="K37" s="25"/>
      <c r="L37" s="29"/>
      <c r="M37" s="26"/>
      <c r="N37" s="26"/>
      <c r="O37" s="26"/>
      <c r="P37" s="25"/>
    </row>
    <row r="38" spans="1:16" ht="24">
      <c r="A38" s="66">
        <f t="shared" si="2"/>
        <v>20</v>
      </c>
      <c r="B38" s="22" t="s">
        <v>10</v>
      </c>
      <c r="C38" s="77" t="s">
        <v>1226</v>
      </c>
      <c r="D38" s="76" t="s">
        <v>0</v>
      </c>
      <c r="E38" s="32">
        <v>4.5</v>
      </c>
      <c r="F38" s="23"/>
      <c r="G38" s="64"/>
      <c r="H38" s="29"/>
      <c r="I38" s="23"/>
      <c r="J38" s="23"/>
      <c r="K38" s="25"/>
      <c r="L38" s="29"/>
      <c r="M38" s="26"/>
      <c r="N38" s="26"/>
      <c r="O38" s="26"/>
      <c r="P38" s="25"/>
    </row>
    <row r="39" spans="1:16" ht="24">
      <c r="A39" s="66">
        <f t="shared" si="2"/>
        <v>21</v>
      </c>
      <c r="B39" s="22" t="s">
        <v>10</v>
      </c>
      <c r="C39" s="77" t="s">
        <v>1227</v>
      </c>
      <c r="D39" s="76" t="s">
        <v>35</v>
      </c>
      <c r="E39" s="32">
        <v>12</v>
      </c>
      <c r="F39" s="23"/>
      <c r="G39" s="64"/>
      <c r="H39" s="29"/>
      <c r="I39" s="23"/>
      <c r="J39" s="23"/>
      <c r="K39" s="25"/>
      <c r="L39" s="29"/>
      <c r="M39" s="26"/>
      <c r="N39" s="26"/>
      <c r="O39" s="26"/>
      <c r="P39" s="25"/>
    </row>
    <row r="40" spans="1:16" ht="24">
      <c r="A40" s="66">
        <f t="shared" si="2"/>
        <v>22</v>
      </c>
      <c r="B40" s="22" t="s">
        <v>10</v>
      </c>
      <c r="C40" s="77" t="s">
        <v>350</v>
      </c>
      <c r="D40" s="90" t="s">
        <v>35</v>
      </c>
      <c r="E40" s="32">
        <v>12</v>
      </c>
      <c r="F40" s="23"/>
      <c r="G40" s="64"/>
      <c r="H40" s="29"/>
      <c r="I40" s="23"/>
      <c r="J40" s="23"/>
      <c r="K40" s="25"/>
      <c r="L40" s="29"/>
      <c r="M40" s="26"/>
      <c r="N40" s="26"/>
      <c r="O40" s="26"/>
      <c r="P40" s="25"/>
    </row>
    <row r="41" spans="1:16" ht="24">
      <c r="A41" s="66">
        <f>A40+1</f>
        <v>23</v>
      </c>
      <c r="B41" s="22" t="s">
        <v>10</v>
      </c>
      <c r="C41" s="77" t="s">
        <v>332</v>
      </c>
      <c r="D41" s="76" t="s">
        <v>1</v>
      </c>
      <c r="E41" s="32">
        <v>0.01</v>
      </c>
      <c r="F41" s="23"/>
      <c r="G41" s="64"/>
      <c r="H41" s="29"/>
      <c r="I41" s="23"/>
      <c r="J41" s="23"/>
      <c r="K41" s="25"/>
      <c r="L41" s="29"/>
      <c r="M41" s="26"/>
      <c r="N41" s="26"/>
      <c r="O41" s="26"/>
      <c r="P41" s="25"/>
    </row>
    <row r="42" spans="1:16" ht="12.75">
      <c r="A42" s="66"/>
      <c r="B42" s="22"/>
      <c r="C42" s="185" t="s">
        <v>1023</v>
      </c>
      <c r="D42" s="90"/>
      <c r="E42" s="32"/>
      <c r="F42" s="23"/>
      <c r="G42" s="64"/>
      <c r="H42" s="29"/>
      <c r="I42" s="36"/>
      <c r="J42" s="36"/>
      <c r="K42" s="25"/>
      <c r="L42" s="29"/>
      <c r="M42" s="26"/>
      <c r="N42" s="26"/>
      <c r="O42" s="26"/>
      <c r="P42" s="25"/>
    </row>
    <row r="43" spans="1:16" ht="24">
      <c r="A43" s="66">
        <f>A41+1</f>
        <v>24</v>
      </c>
      <c r="B43" s="22" t="s">
        <v>10</v>
      </c>
      <c r="C43" s="89" t="s">
        <v>1044</v>
      </c>
      <c r="D43" s="90" t="s">
        <v>1</v>
      </c>
      <c r="E43" s="32">
        <v>0.4</v>
      </c>
      <c r="F43" s="23"/>
      <c r="G43" s="64"/>
      <c r="H43" s="29"/>
      <c r="I43" s="23"/>
      <c r="J43" s="23"/>
      <c r="K43" s="25"/>
      <c r="L43" s="29"/>
      <c r="M43" s="26"/>
      <c r="N43" s="26"/>
      <c r="O43" s="26"/>
      <c r="P43" s="25"/>
    </row>
    <row r="44" spans="1:16" ht="24">
      <c r="A44" s="66">
        <f>A43+1</f>
        <v>25</v>
      </c>
      <c r="B44" s="22" t="s">
        <v>10</v>
      </c>
      <c r="C44" s="89" t="s">
        <v>1045</v>
      </c>
      <c r="D44" s="90" t="s">
        <v>35</v>
      </c>
      <c r="E44" s="32">
        <v>2</v>
      </c>
      <c r="F44" s="23"/>
      <c r="G44" s="64"/>
      <c r="H44" s="29"/>
      <c r="I44" s="23"/>
      <c r="J44" s="23"/>
      <c r="K44" s="25"/>
      <c r="L44" s="29"/>
      <c r="M44" s="26"/>
      <c r="N44" s="26"/>
      <c r="O44" s="26"/>
      <c r="P44" s="25"/>
    </row>
    <row r="45" spans="1:16" ht="12.75">
      <c r="A45" s="66"/>
      <c r="B45" s="22"/>
      <c r="C45" s="185"/>
      <c r="D45" s="90"/>
      <c r="E45" s="32"/>
      <c r="F45" s="23"/>
      <c r="G45" s="64"/>
      <c r="H45" s="29"/>
      <c r="I45" s="36"/>
      <c r="J45" s="36"/>
      <c r="K45" s="25"/>
      <c r="L45" s="29"/>
      <c r="M45" s="26"/>
      <c r="N45" s="26"/>
      <c r="O45" s="26"/>
      <c r="P45" s="25"/>
    </row>
    <row r="46" spans="1:16" ht="12.75">
      <c r="A46" s="66"/>
      <c r="B46" s="22"/>
      <c r="C46" s="185" t="s">
        <v>1024</v>
      </c>
      <c r="D46" s="90"/>
      <c r="E46" s="32"/>
      <c r="F46" s="23"/>
      <c r="G46" s="64"/>
      <c r="H46" s="29"/>
      <c r="I46" s="36"/>
      <c r="J46" s="36"/>
      <c r="K46" s="25"/>
      <c r="L46" s="29"/>
      <c r="M46" s="26"/>
      <c r="N46" s="26"/>
      <c r="O46" s="26"/>
      <c r="P46" s="25"/>
    </row>
    <row r="47" spans="1:16" ht="12.75">
      <c r="A47" s="66">
        <f>A44+1</f>
        <v>26</v>
      </c>
      <c r="B47" s="22" t="s">
        <v>10</v>
      </c>
      <c r="C47" s="89" t="s">
        <v>1025</v>
      </c>
      <c r="D47" s="90" t="s">
        <v>35</v>
      </c>
      <c r="E47" s="32">
        <v>2</v>
      </c>
      <c r="F47" s="23"/>
      <c r="G47" s="64"/>
      <c r="H47" s="29"/>
      <c r="I47" s="23"/>
      <c r="J47" s="23"/>
      <c r="K47" s="25"/>
      <c r="L47" s="29"/>
      <c r="M47" s="26"/>
      <c r="N47" s="26"/>
      <c r="O47" s="26"/>
      <c r="P47" s="25"/>
    </row>
    <row r="48" spans="1:16" ht="36">
      <c r="A48" s="66">
        <f>A47+1</f>
        <v>27</v>
      </c>
      <c r="B48" s="22" t="s">
        <v>10</v>
      </c>
      <c r="C48" s="89" t="s">
        <v>1026</v>
      </c>
      <c r="D48" s="90" t="s">
        <v>35</v>
      </c>
      <c r="E48" s="32">
        <v>10</v>
      </c>
      <c r="F48" s="23"/>
      <c r="G48" s="64"/>
      <c r="H48" s="29"/>
      <c r="I48" s="23"/>
      <c r="J48" s="23"/>
      <c r="K48" s="25"/>
      <c r="L48" s="29"/>
      <c r="M48" s="26"/>
      <c r="N48" s="26"/>
      <c r="O48" s="26"/>
      <c r="P48" s="25"/>
    </row>
    <row r="49" spans="1:16" ht="12.75">
      <c r="A49" s="66">
        <f>A48+1</f>
        <v>28</v>
      </c>
      <c r="B49" s="22" t="s">
        <v>10</v>
      </c>
      <c r="C49" s="89" t="s">
        <v>1027</v>
      </c>
      <c r="D49" s="90" t="s">
        <v>35</v>
      </c>
      <c r="E49" s="32">
        <v>5</v>
      </c>
      <c r="F49" s="23"/>
      <c r="G49" s="64"/>
      <c r="H49" s="29"/>
      <c r="I49" s="23"/>
      <c r="J49" s="23"/>
      <c r="K49" s="25"/>
      <c r="L49" s="29"/>
      <c r="M49" s="26"/>
      <c r="N49" s="26"/>
      <c r="O49" s="26"/>
      <c r="P49" s="25"/>
    </row>
    <row r="50" spans="1:16" ht="12.75">
      <c r="A50" s="66"/>
      <c r="B50" s="66"/>
      <c r="C50" s="33"/>
      <c r="D50" s="64"/>
      <c r="E50" s="23"/>
      <c r="F50" s="36"/>
      <c r="G50" s="36"/>
      <c r="H50" s="36"/>
      <c r="I50" s="63"/>
      <c r="J50" s="36"/>
      <c r="K50" s="36"/>
      <c r="L50" s="63"/>
      <c r="M50" s="63"/>
      <c r="N50" s="63"/>
      <c r="O50" s="63"/>
      <c r="P50" s="62"/>
    </row>
    <row r="51" spans="1:16" ht="12.75">
      <c r="A51" s="202"/>
      <c r="B51" s="202"/>
      <c r="C51" s="157" t="s">
        <v>656</v>
      </c>
      <c r="D51" s="202"/>
      <c r="E51" s="202"/>
      <c r="F51" s="159"/>
      <c r="G51" s="159"/>
      <c r="H51" s="159"/>
      <c r="I51" s="159"/>
      <c r="J51" s="159"/>
      <c r="K51" s="159"/>
      <c r="L51" s="159"/>
      <c r="M51" s="159"/>
      <c r="N51" s="159"/>
      <c r="O51" s="159"/>
      <c r="P51" s="159"/>
    </row>
    <row r="52" spans="1:16" ht="12.75">
      <c r="A52" s="66"/>
      <c r="B52" s="22"/>
      <c r="C52" s="94" t="s">
        <v>347</v>
      </c>
      <c r="D52" s="90"/>
      <c r="E52" s="32"/>
      <c r="F52" s="23"/>
      <c r="G52" s="64"/>
      <c r="H52" s="29"/>
      <c r="I52" s="36"/>
      <c r="J52" s="36"/>
      <c r="K52" s="25"/>
      <c r="L52" s="29"/>
      <c r="M52" s="26"/>
      <c r="N52" s="26"/>
      <c r="O52" s="26"/>
      <c r="P52" s="25"/>
    </row>
    <row r="53" spans="1:16" ht="36">
      <c r="A53" s="66">
        <f>A49+1</f>
        <v>29</v>
      </c>
      <c r="B53" s="22" t="s">
        <v>10</v>
      </c>
      <c r="C53" s="89" t="s">
        <v>353</v>
      </c>
      <c r="D53" s="90" t="s">
        <v>0</v>
      </c>
      <c r="E53" s="32">
        <v>128.2</v>
      </c>
      <c r="F53" s="23"/>
      <c r="G53" s="64"/>
      <c r="H53" s="29"/>
      <c r="I53" s="25"/>
      <c r="J53" s="36"/>
      <c r="K53" s="25"/>
      <c r="L53" s="29"/>
      <c r="M53" s="26"/>
      <c r="N53" s="26"/>
      <c r="O53" s="26"/>
      <c r="P53" s="25"/>
    </row>
    <row r="54" spans="1:16" ht="84">
      <c r="A54" s="66">
        <f>A53+1</f>
        <v>30</v>
      </c>
      <c r="B54" s="22" t="s">
        <v>10</v>
      </c>
      <c r="C54" s="77" t="s">
        <v>346</v>
      </c>
      <c r="D54" s="76" t="s">
        <v>0</v>
      </c>
      <c r="E54" s="32">
        <v>5.3</v>
      </c>
      <c r="F54" s="23"/>
      <c r="G54" s="64"/>
      <c r="H54" s="29"/>
      <c r="I54" s="25"/>
      <c r="J54" s="36"/>
      <c r="K54" s="25"/>
      <c r="L54" s="29"/>
      <c r="M54" s="26"/>
      <c r="N54" s="26"/>
      <c r="O54" s="26"/>
      <c r="P54" s="25"/>
    </row>
    <row r="55" spans="1:16" ht="36">
      <c r="A55" s="66">
        <f>A54+1</f>
        <v>31</v>
      </c>
      <c r="B55" s="22" t="s">
        <v>10</v>
      </c>
      <c r="C55" s="77" t="s">
        <v>657</v>
      </c>
      <c r="D55" s="76" t="s">
        <v>0</v>
      </c>
      <c r="E55" s="32">
        <v>100.6</v>
      </c>
      <c r="F55" s="23"/>
      <c r="G55" s="64"/>
      <c r="H55" s="29"/>
      <c r="I55" s="36"/>
      <c r="J55" s="36"/>
      <c r="K55" s="25"/>
      <c r="L55" s="29"/>
      <c r="M55" s="26"/>
      <c r="N55" s="26"/>
      <c r="O55" s="26"/>
      <c r="P55" s="25"/>
    </row>
    <row r="56" spans="1:16" ht="12.75">
      <c r="A56" s="66"/>
      <c r="B56" s="22"/>
      <c r="C56" s="77"/>
      <c r="D56" s="76"/>
      <c r="E56" s="32"/>
      <c r="F56" s="23"/>
      <c r="G56" s="64"/>
      <c r="H56" s="29"/>
      <c r="I56" s="36"/>
      <c r="J56" s="36"/>
      <c r="K56" s="25"/>
      <c r="L56" s="29"/>
      <c r="M56" s="26"/>
      <c r="N56" s="26"/>
      <c r="O56" s="26"/>
      <c r="P56" s="25"/>
    </row>
    <row r="57" spans="1:16" ht="12.75">
      <c r="A57" s="66"/>
      <c r="B57" s="22"/>
      <c r="C57" s="111" t="s">
        <v>345</v>
      </c>
      <c r="D57" s="76"/>
      <c r="E57" s="32"/>
      <c r="F57" s="23"/>
      <c r="G57" s="64"/>
      <c r="H57" s="29"/>
      <c r="I57" s="36"/>
      <c r="J57" s="36"/>
      <c r="K57" s="25"/>
      <c r="L57" s="29"/>
      <c r="M57" s="26"/>
      <c r="N57" s="26"/>
      <c r="O57" s="26"/>
      <c r="P57" s="25"/>
    </row>
    <row r="58" spans="1:16" ht="48">
      <c r="A58" s="66">
        <f>A55+1</f>
        <v>32</v>
      </c>
      <c r="B58" s="22" t="s">
        <v>10</v>
      </c>
      <c r="C58" s="77" t="s">
        <v>344</v>
      </c>
      <c r="D58" s="76" t="s">
        <v>0</v>
      </c>
      <c r="E58" s="32">
        <v>415.8</v>
      </c>
      <c r="F58" s="23"/>
      <c r="G58" s="64"/>
      <c r="H58" s="29"/>
      <c r="I58" s="36"/>
      <c r="J58" s="36"/>
      <c r="K58" s="25"/>
      <c r="L58" s="29"/>
      <c r="M58" s="26"/>
      <c r="N58" s="26"/>
      <c r="O58" s="26"/>
      <c r="P58" s="25"/>
    </row>
    <row r="59" spans="1:16" ht="12.75">
      <c r="A59" s="66">
        <f>A58+1</f>
        <v>33</v>
      </c>
      <c r="B59" s="22" t="s">
        <v>10</v>
      </c>
      <c r="C59" s="105" t="s">
        <v>343</v>
      </c>
      <c r="D59" s="90" t="s">
        <v>0</v>
      </c>
      <c r="E59" s="32">
        <v>49.2</v>
      </c>
      <c r="F59" s="23"/>
      <c r="G59" s="64"/>
      <c r="H59" s="29"/>
      <c r="I59" s="25"/>
      <c r="J59" s="36"/>
      <c r="K59" s="25"/>
      <c r="L59" s="29"/>
      <c r="M59" s="26"/>
      <c r="N59" s="26"/>
      <c r="O59" s="26"/>
      <c r="P59" s="25"/>
    </row>
    <row r="60" spans="1:16" ht="72">
      <c r="A60" s="66">
        <f aca="true" t="shared" si="3" ref="A60:A66">A59+1</f>
        <v>34</v>
      </c>
      <c r="B60" s="22" t="s">
        <v>10</v>
      </c>
      <c r="C60" s="89" t="s">
        <v>1017</v>
      </c>
      <c r="D60" s="90" t="s">
        <v>0</v>
      </c>
      <c r="E60" s="32">
        <v>92</v>
      </c>
      <c r="F60" s="23"/>
      <c r="G60" s="64"/>
      <c r="H60" s="29"/>
      <c r="I60" s="36"/>
      <c r="J60" s="36"/>
      <c r="K60" s="25"/>
      <c r="L60" s="29"/>
      <c r="M60" s="26"/>
      <c r="N60" s="26"/>
      <c r="O60" s="26"/>
      <c r="P60" s="25"/>
    </row>
    <row r="61" spans="1:16" ht="72">
      <c r="A61" s="66">
        <f t="shared" si="3"/>
        <v>35</v>
      </c>
      <c r="B61" s="22" t="s">
        <v>10</v>
      </c>
      <c r="C61" s="89" t="s">
        <v>1018</v>
      </c>
      <c r="D61" s="90" t="s">
        <v>0</v>
      </c>
      <c r="E61" s="32">
        <v>56.8</v>
      </c>
      <c r="F61" s="23"/>
      <c r="G61" s="64"/>
      <c r="H61" s="29"/>
      <c r="I61" s="36"/>
      <c r="J61" s="36"/>
      <c r="K61" s="25"/>
      <c r="L61" s="29"/>
      <c r="M61" s="26"/>
      <c r="N61" s="26"/>
      <c r="O61" s="26"/>
      <c r="P61" s="25"/>
    </row>
    <row r="62" spans="1:16" ht="96">
      <c r="A62" s="66">
        <f t="shared" si="3"/>
        <v>36</v>
      </c>
      <c r="B62" s="22" t="s">
        <v>10</v>
      </c>
      <c r="C62" s="89" t="s">
        <v>1019</v>
      </c>
      <c r="D62" s="90" t="s">
        <v>0</v>
      </c>
      <c r="E62" s="32">
        <v>36.9</v>
      </c>
      <c r="F62" s="23"/>
      <c r="G62" s="64"/>
      <c r="H62" s="29"/>
      <c r="I62" s="36"/>
      <c r="J62" s="36"/>
      <c r="K62" s="25"/>
      <c r="L62" s="29"/>
      <c r="M62" s="26"/>
      <c r="N62" s="26"/>
      <c r="O62" s="26"/>
      <c r="P62" s="25"/>
    </row>
    <row r="63" spans="1:16" ht="60">
      <c r="A63" s="66">
        <f>A62+1</f>
        <v>37</v>
      </c>
      <c r="B63" s="22" t="s">
        <v>10</v>
      </c>
      <c r="C63" s="89" t="s">
        <v>1020</v>
      </c>
      <c r="D63" s="90" t="s">
        <v>0</v>
      </c>
      <c r="E63" s="32">
        <v>62.8</v>
      </c>
      <c r="F63" s="23"/>
      <c r="G63" s="64"/>
      <c r="H63" s="29"/>
      <c r="I63" s="36"/>
      <c r="J63" s="36"/>
      <c r="K63" s="25"/>
      <c r="L63" s="29"/>
      <c r="M63" s="26"/>
      <c r="N63" s="26"/>
      <c r="O63" s="26"/>
      <c r="P63" s="25"/>
    </row>
    <row r="64" spans="1:16" ht="60">
      <c r="A64" s="66">
        <f t="shared" si="3"/>
        <v>38</v>
      </c>
      <c r="B64" s="22" t="s">
        <v>10</v>
      </c>
      <c r="C64" s="89" t="s">
        <v>1021</v>
      </c>
      <c r="D64" s="90" t="s">
        <v>0</v>
      </c>
      <c r="E64" s="32">
        <v>137.3</v>
      </c>
      <c r="F64" s="23"/>
      <c r="G64" s="64"/>
      <c r="H64" s="29"/>
      <c r="I64" s="36"/>
      <c r="J64" s="36"/>
      <c r="K64" s="25"/>
      <c r="L64" s="29"/>
      <c r="M64" s="26"/>
      <c r="N64" s="26"/>
      <c r="O64" s="26"/>
      <c r="P64" s="25"/>
    </row>
    <row r="65" spans="1:16" ht="48">
      <c r="A65" s="66">
        <f t="shared" si="3"/>
        <v>39</v>
      </c>
      <c r="B65" s="22" t="s">
        <v>10</v>
      </c>
      <c r="C65" s="89" t="s">
        <v>1011</v>
      </c>
      <c r="D65" s="90" t="s">
        <v>0</v>
      </c>
      <c r="E65" s="32">
        <v>36.9</v>
      </c>
      <c r="F65" s="23"/>
      <c r="G65" s="64"/>
      <c r="H65" s="29"/>
      <c r="I65" s="36"/>
      <c r="J65" s="36"/>
      <c r="K65" s="25"/>
      <c r="L65" s="29"/>
      <c r="M65" s="26"/>
      <c r="N65" s="26"/>
      <c r="O65" s="26"/>
      <c r="P65" s="25"/>
    </row>
    <row r="66" spans="1:16" ht="60">
      <c r="A66" s="66">
        <f t="shared" si="3"/>
        <v>40</v>
      </c>
      <c r="B66" s="22" t="s">
        <v>10</v>
      </c>
      <c r="C66" s="89" t="s">
        <v>1022</v>
      </c>
      <c r="D66" s="90" t="s">
        <v>0</v>
      </c>
      <c r="E66" s="32">
        <v>27.6</v>
      </c>
      <c r="F66" s="23"/>
      <c r="G66" s="64"/>
      <c r="H66" s="29"/>
      <c r="I66" s="36"/>
      <c r="J66" s="36"/>
      <c r="K66" s="25"/>
      <c r="L66" s="29"/>
      <c r="M66" s="26"/>
      <c r="N66" s="26"/>
      <c r="O66" s="26"/>
      <c r="P66" s="25"/>
    </row>
    <row r="67" spans="1:16" ht="12.75">
      <c r="A67" s="66"/>
      <c r="B67" s="22"/>
      <c r="C67" s="104"/>
      <c r="D67" s="76"/>
      <c r="E67" s="32"/>
      <c r="F67" s="23"/>
      <c r="G67" s="64"/>
      <c r="H67" s="29"/>
      <c r="I67" s="25"/>
      <c r="J67" s="36"/>
      <c r="K67" s="25"/>
      <c r="L67" s="29"/>
      <c r="M67" s="26"/>
      <c r="N67" s="26"/>
      <c r="O67" s="26"/>
      <c r="P67" s="25"/>
    </row>
    <row r="68" spans="1:16" ht="12.75">
      <c r="A68" s="66"/>
      <c r="B68" s="22"/>
      <c r="C68" s="111" t="s">
        <v>342</v>
      </c>
      <c r="D68" s="90"/>
      <c r="E68" s="32"/>
      <c r="F68" s="23"/>
      <c r="G68" s="64"/>
      <c r="H68" s="29"/>
      <c r="I68" s="25"/>
      <c r="J68" s="36"/>
      <c r="K68" s="25"/>
      <c r="L68" s="29"/>
      <c r="M68" s="26"/>
      <c r="N68" s="26"/>
      <c r="O68" s="26"/>
      <c r="P68" s="25"/>
    </row>
    <row r="69" spans="1:16" ht="24">
      <c r="A69" s="66">
        <f>A66+1</f>
        <v>41</v>
      </c>
      <c r="B69" s="22" t="s">
        <v>10</v>
      </c>
      <c r="C69" s="77" t="s">
        <v>658</v>
      </c>
      <c r="D69" s="90" t="s">
        <v>0</v>
      </c>
      <c r="E69" s="32">
        <v>78.2</v>
      </c>
      <c r="F69" s="23"/>
      <c r="G69" s="64"/>
      <c r="H69" s="29"/>
      <c r="I69" s="23"/>
      <c r="J69" s="36"/>
      <c r="K69" s="25"/>
      <c r="L69" s="29"/>
      <c r="M69" s="26"/>
      <c r="N69" s="26"/>
      <c r="O69" s="26"/>
      <c r="P69" s="25"/>
    </row>
    <row r="70" spans="1:16" ht="60">
      <c r="A70" s="66">
        <f>A69+1</f>
        <v>42</v>
      </c>
      <c r="B70" s="22" t="s">
        <v>10</v>
      </c>
      <c r="C70" s="77" t="s">
        <v>659</v>
      </c>
      <c r="D70" s="90" t="s">
        <v>0</v>
      </c>
      <c r="E70" s="32">
        <v>28.1</v>
      </c>
      <c r="F70" s="23"/>
      <c r="G70" s="64"/>
      <c r="H70" s="29"/>
      <c r="I70" s="36"/>
      <c r="J70" s="36"/>
      <c r="K70" s="25"/>
      <c r="L70" s="29"/>
      <c r="M70" s="26"/>
      <c r="N70" s="26"/>
      <c r="O70" s="26"/>
      <c r="P70" s="25"/>
    </row>
    <row r="71" spans="1:16" ht="36">
      <c r="A71" s="66">
        <f>A70+1</f>
        <v>43</v>
      </c>
      <c r="B71" s="22" t="s">
        <v>10</v>
      </c>
      <c r="C71" s="77" t="s">
        <v>660</v>
      </c>
      <c r="D71" s="90" t="s">
        <v>0</v>
      </c>
      <c r="E71" s="32">
        <v>17.8</v>
      </c>
      <c r="F71" s="23"/>
      <c r="G71" s="64"/>
      <c r="H71" s="29"/>
      <c r="I71" s="36"/>
      <c r="J71" s="36"/>
      <c r="K71" s="25"/>
      <c r="L71" s="29"/>
      <c r="M71" s="26"/>
      <c r="N71" s="26"/>
      <c r="O71" s="26"/>
      <c r="P71" s="25"/>
    </row>
    <row r="72" spans="1:16" ht="36">
      <c r="A72" s="66">
        <f>A71+1</f>
        <v>44</v>
      </c>
      <c r="B72" s="22" t="s">
        <v>10</v>
      </c>
      <c r="C72" s="77" t="s">
        <v>661</v>
      </c>
      <c r="D72" s="90" t="s">
        <v>0</v>
      </c>
      <c r="E72" s="32">
        <v>0.6</v>
      </c>
      <c r="F72" s="23"/>
      <c r="G72" s="64"/>
      <c r="H72" s="29"/>
      <c r="I72" s="36"/>
      <c r="J72" s="36"/>
      <c r="K72" s="25"/>
      <c r="L72" s="29"/>
      <c r="M72" s="26"/>
      <c r="N72" s="26"/>
      <c r="O72" s="26"/>
      <c r="P72" s="25"/>
    </row>
    <row r="73" spans="1:16" ht="12.75">
      <c r="A73" s="66"/>
      <c r="B73" s="66"/>
      <c r="C73" s="33"/>
      <c r="D73" s="64"/>
      <c r="E73" s="23"/>
      <c r="F73" s="36"/>
      <c r="G73" s="36"/>
      <c r="H73" s="36"/>
      <c r="I73" s="63"/>
      <c r="J73" s="36"/>
      <c r="K73" s="36"/>
      <c r="L73" s="63"/>
      <c r="M73" s="63"/>
      <c r="N73" s="63"/>
      <c r="O73" s="63"/>
      <c r="P73" s="62"/>
    </row>
    <row r="74" spans="1:16" ht="36">
      <c r="A74" s="203"/>
      <c r="B74" s="162"/>
      <c r="C74" s="157" t="s">
        <v>662</v>
      </c>
      <c r="D74" s="162"/>
      <c r="E74" s="162"/>
      <c r="F74" s="159"/>
      <c r="G74" s="159"/>
      <c r="H74" s="159"/>
      <c r="I74" s="159"/>
      <c r="J74" s="159"/>
      <c r="K74" s="159"/>
      <c r="L74" s="159"/>
      <c r="M74" s="159"/>
      <c r="N74" s="159"/>
      <c r="O74" s="159"/>
      <c r="P74" s="159"/>
    </row>
    <row r="75" spans="1:16" ht="12.75">
      <c r="A75" s="203"/>
      <c r="B75" s="162"/>
      <c r="C75" s="157"/>
      <c r="D75" s="162"/>
      <c r="E75" s="162"/>
      <c r="F75" s="159"/>
      <c r="G75" s="159"/>
      <c r="H75" s="159"/>
      <c r="I75" s="159"/>
      <c r="J75" s="159"/>
      <c r="K75" s="159"/>
      <c r="L75" s="159"/>
      <c r="M75" s="159"/>
      <c r="N75" s="159"/>
      <c r="O75" s="159"/>
      <c r="P75" s="159"/>
    </row>
    <row r="76" spans="1:16" ht="24">
      <c r="A76" s="66">
        <f>A72+1</f>
        <v>45</v>
      </c>
      <c r="B76" s="12" t="s">
        <v>10</v>
      </c>
      <c r="C76" s="207" t="s">
        <v>666</v>
      </c>
      <c r="D76" s="81" t="s">
        <v>0</v>
      </c>
      <c r="E76" s="81">
        <v>72.7</v>
      </c>
      <c r="F76" s="23"/>
      <c r="G76" s="64"/>
      <c r="H76" s="29"/>
      <c r="I76" s="36"/>
      <c r="J76" s="36"/>
      <c r="K76" s="25"/>
      <c r="L76" s="29"/>
      <c r="M76" s="26"/>
      <c r="N76" s="26"/>
      <c r="O76" s="26"/>
      <c r="P76" s="25"/>
    </row>
    <row r="77" spans="1:16" ht="24">
      <c r="A77" s="66">
        <f>A76+1</f>
        <v>46</v>
      </c>
      <c r="B77" s="12" t="s">
        <v>10</v>
      </c>
      <c r="C77" s="80" t="s">
        <v>663</v>
      </c>
      <c r="D77" s="81" t="s">
        <v>0</v>
      </c>
      <c r="E77" s="81">
        <v>32.3</v>
      </c>
      <c r="F77" s="23"/>
      <c r="G77" s="64"/>
      <c r="H77" s="29"/>
      <c r="I77" s="36"/>
      <c r="J77" s="36"/>
      <c r="K77" s="25"/>
      <c r="L77" s="29"/>
      <c r="M77" s="26"/>
      <c r="N77" s="26"/>
      <c r="O77" s="26"/>
      <c r="P77" s="25"/>
    </row>
    <row r="78" spans="1:16" ht="24">
      <c r="A78" s="66">
        <f>A77+1</f>
        <v>47</v>
      </c>
      <c r="B78" s="12" t="s">
        <v>10</v>
      </c>
      <c r="C78" s="80" t="s">
        <v>667</v>
      </c>
      <c r="D78" s="81" t="s">
        <v>0</v>
      </c>
      <c r="E78" s="81">
        <v>72.7</v>
      </c>
      <c r="F78" s="23"/>
      <c r="G78" s="64"/>
      <c r="H78" s="29"/>
      <c r="I78" s="36"/>
      <c r="J78" s="36"/>
      <c r="K78" s="25"/>
      <c r="L78" s="29"/>
      <c r="M78" s="26"/>
      <c r="N78" s="26"/>
      <c r="O78" s="26"/>
      <c r="P78" s="25"/>
    </row>
    <row r="79" spans="1:16" ht="24">
      <c r="A79" s="66">
        <f>A78+1</f>
        <v>48</v>
      </c>
      <c r="B79" s="12" t="s">
        <v>10</v>
      </c>
      <c r="C79" s="80" t="s">
        <v>664</v>
      </c>
      <c r="D79" s="81" t="s">
        <v>0</v>
      </c>
      <c r="E79" s="81">
        <v>72.6</v>
      </c>
      <c r="F79" s="23"/>
      <c r="G79" s="64"/>
      <c r="H79" s="29"/>
      <c r="I79" s="36"/>
      <c r="J79" s="36"/>
      <c r="K79" s="25"/>
      <c r="L79" s="29"/>
      <c r="M79" s="26"/>
      <c r="N79" s="26"/>
      <c r="O79" s="26"/>
      <c r="P79" s="25"/>
    </row>
    <row r="80" spans="1:16" ht="24">
      <c r="A80" s="66">
        <f>A79+1</f>
        <v>49</v>
      </c>
      <c r="B80" s="12" t="s">
        <v>10</v>
      </c>
      <c r="C80" s="80" t="s">
        <v>665</v>
      </c>
      <c r="D80" s="81" t="s">
        <v>0</v>
      </c>
      <c r="E80" s="81">
        <v>0.1</v>
      </c>
      <c r="F80" s="23"/>
      <c r="G80" s="64"/>
      <c r="H80" s="29"/>
      <c r="I80" s="36"/>
      <c r="J80" s="36"/>
      <c r="K80" s="25"/>
      <c r="L80" s="29"/>
      <c r="M80" s="26"/>
      <c r="N80" s="26"/>
      <c r="O80" s="26"/>
      <c r="P80" s="25"/>
    </row>
    <row r="81" spans="1:16" ht="12.75">
      <c r="A81" s="13"/>
      <c r="B81" s="12"/>
      <c r="C81" s="182"/>
      <c r="D81" s="162"/>
      <c r="E81" s="162"/>
      <c r="F81" s="159"/>
      <c r="G81" s="159"/>
      <c r="H81" s="159"/>
      <c r="I81" s="159"/>
      <c r="J81" s="159"/>
      <c r="K81" s="159"/>
      <c r="L81" s="159"/>
      <c r="M81" s="159"/>
      <c r="N81" s="159"/>
      <c r="O81" s="159"/>
      <c r="P81" s="159"/>
    </row>
    <row r="82" spans="1:16" ht="12.75">
      <c r="A82" s="66"/>
      <c r="B82" s="22"/>
      <c r="C82" s="92" t="s">
        <v>341</v>
      </c>
      <c r="D82" s="76"/>
      <c r="E82" s="32"/>
      <c r="F82" s="23"/>
      <c r="G82" s="64"/>
      <c r="H82" s="29"/>
      <c r="I82" s="23"/>
      <c r="J82" s="36"/>
      <c r="K82" s="25"/>
      <c r="L82" s="29"/>
      <c r="M82" s="26"/>
      <c r="N82" s="26"/>
      <c r="O82" s="26"/>
      <c r="P82" s="25"/>
    </row>
    <row r="83" spans="1:16" ht="132">
      <c r="A83" s="66">
        <f>A80+1</f>
        <v>50</v>
      </c>
      <c r="B83" s="22" t="s">
        <v>10</v>
      </c>
      <c r="C83" s="89" t="s">
        <v>668</v>
      </c>
      <c r="D83" s="90" t="s">
        <v>35</v>
      </c>
      <c r="E83" s="32">
        <v>1</v>
      </c>
      <c r="F83" s="23"/>
      <c r="G83" s="64"/>
      <c r="H83" s="29"/>
      <c r="I83" s="36"/>
      <c r="J83" s="36"/>
      <c r="K83" s="25"/>
      <c r="L83" s="29"/>
      <c r="M83" s="26"/>
      <c r="N83" s="26"/>
      <c r="O83" s="26"/>
      <c r="P83" s="25"/>
    </row>
    <row r="84" spans="1:16" ht="72">
      <c r="A84" s="66">
        <f aca="true" t="shared" si="4" ref="A84:A91">A83+1</f>
        <v>51</v>
      </c>
      <c r="B84" s="22" t="s">
        <v>10</v>
      </c>
      <c r="C84" s="89" t="s">
        <v>1160</v>
      </c>
      <c r="D84" s="90" t="s">
        <v>35</v>
      </c>
      <c r="E84" s="32">
        <v>1</v>
      </c>
      <c r="F84" s="23"/>
      <c r="G84" s="64"/>
      <c r="H84" s="29"/>
      <c r="I84" s="36"/>
      <c r="J84" s="36"/>
      <c r="K84" s="25"/>
      <c r="L84" s="29"/>
      <c r="M84" s="26"/>
      <c r="N84" s="26"/>
      <c r="O84" s="26"/>
      <c r="P84" s="25"/>
    </row>
    <row r="85" spans="1:16" ht="121.5">
      <c r="A85" s="66">
        <f t="shared" si="4"/>
        <v>52</v>
      </c>
      <c r="B85" s="22" t="s">
        <v>10</v>
      </c>
      <c r="C85" s="77" t="s">
        <v>669</v>
      </c>
      <c r="D85" s="76" t="s">
        <v>35</v>
      </c>
      <c r="E85" s="32">
        <v>1</v>
      </c>
      <c r="F85" s="23"/>
      <c r="G85" s="64"/>
      <c r="H85" s="29"/>
      <c r="I85" s="36"/>
      <c r="J85" s="36"/>
      <c r="K85" s="25"/>
      <c r="L85" s="29"/>
      <c r="M85" s="26"/>
      <c r="N85" s="26"/>
      <c r="O85" s="26"/>
      <c r="P85" s="25"/>
    </row>
    <row r="86" spans="1:16" ht="121.5">
      <c r="A86" s="66">
        <f t="shared" si="4"/>
        <v>53</v>
      </c>
      <c r="B86" s="22" t="s">
        <v>10</v>
      </c>
      <c r="C86" s="77" t="s">
        <v>670</v>
      </c>
      <c r="D86" s="76" t="s">
        <v>35</v>
      </c>
      <c r="E86" s="32">
        <v>1</v>
      </c>
      <c r="F86" s="23"/>
      <c r="G86" s="64"/>
      <c r="H86" s="29"/>
      <c r="I86" s="36"/>
      <c r="J86" s="36"/>
      <c r="K86" s="25"/>
      <c r="L86" s="29"/>
      <c r="M86" s="26"/>
      <c r="N86" s="26"/>
      <c r="O86" s="26"/>
      <c r="P86" s="25"/>
    </row>
    <row r="87" spans="1:16" ht="132">
      <c r="A87" s="66">
        <f t="shared" si="4"/>
        <v>54</v>
      </c>
      <c r="B87" s="22" t="s">
        <v>10</v>
      </c>
      <c r="C87" s="77" t="s">
        <v>671</v>
      </c>
      <c r="D87" s="76" t="s">
        <v>35</v>
      </c>
      <c r="E87" s="32">
        <v>1</v>
      </c>
      <c r="F87" s="23"/>
      <c r="G87" s="64"/>
      <c r="H87" s="29"/>
      <c r="I87" s="36"/>
      <c r="J87" s="36"/>
      <c r="K87" s="25"/>
      <c r="L87" s="29"/>
      <c r="M87" s="26"/>
      <c r="N87" s="26"/>
      <c r="O87" s="26"/>
      <c r="P87" s="25"/>
    </row>
    <row r="88" spans="1:16" ht="121.5">
      <c r="A88" s="66">
        <f t="shared" si="4"/>
        <v>55</v>
      </c>
      <c r="B88" s="22" t="s">
        <v>10</v>
      </c>
      <c r="C88" s="77" t="s">
        <v>672</v>
      </c>
      <c r="D88" s="76" t="s">
        <v>35</v>
      </c>
      <c r="E88" s="32">
        <v>1</v>
      </c>
      <c r="F88" s="23"/>
      <c r="G88" s="64"/>
      <c r="H88" s="29"/>
      <c r="I88" s="36"/>
      <c r="J88" s="36"/>
      <c r="K88" s="25"/>
      <c r="L88" s="29"/>
      <c r="M88" s="26"/>
      <c r="N88" s="26"/>
      <c r="O88" s="26"/>
      <c r="P88" s="25"/>
    </row>
    <row r="89" spans="1:16" ht="121.5">
      <c r="A89" s="66">
        <f t="shared" si="4"/>
        <v>56</v>
      </c>
      <c r="B89" s="22" t="s">
        <v>10</v>
      </c>
      <c r="C89" s="89" t="s">
        <v>673</v>
      </c>
      <c r="D89" s="90" t="s">
        <v>35</v>
      </c>
      <c r="E89" s="32">
        <v>2</v>
      </c>
      <c r="F89" s="23"/>
      <c r="G89" s="64"/>
      <c r="H89" s="29"/>
      <c r="I89" s="36"/>
      <c r="J89" s="36"/>
      <c r="K89" s="25"/>
      <c r="L89" s="29"/>
      <c r="M89" s="26"/>
      <c r="N89" s="26"/>
      <c r="O89" s="26"/>
      <c r="P89" s="25"/>
    </row>
    <row r="90" spans="1:16" ht="121.5">
      <c r="A90" s="66">
        <f t="shared" si="4"/>
        <v>57</v>
      </c>
      <c r="B90" s="22" t="s">
        <v>10</v>
      </c>
      <c r="C90" s="89" t="s">
        <v>674</v>
      </c>
      <c r="D90" s="90" t="s">
        <v>35</v>
      </c>
      <c r="E90" s="32">
        <v>3</v>
      </c>
      <c r="F90" s="23"/>
      <c r="G90" s="64"/>
      <c r="H90" s="29"/>
      <c r="I90" s="36"/>
      <c r="J90" s="36"/>
      <c r="K90" s="25"/>
      <c r="L90" s="29"/>
      <c r="M90" s="26"/>
      <c r="N90" s="26"/>
      <c r="O90" s="26"/>
      <c r="P90" s="25"/>
    </row>
    <row r="91" spans="1:16" ht="121.5">
      <c r="A91" s="66">
        <f t="shared" si="4"/>
        <v>58</v>
      </c>
      <c r="B91" s="22" t="s">
        <v>10</v>
      </c>
      <c r="C91" s="77" t="s">
        <v>675</v>
      </c>
      <c r="D91" s="76" t="s">
        <v>35</v>
      </c>
      <c r="E91" s="32">
        <v>1</v>
      </c>
      <c r="F91" s="23"/>
      <c r="G91" s="64"/>
      <c r="H91" s="29"/>
      <c r="I91" s="36"/>
      <c r="J91" s="36"/>
      <c r="K91" s="25"/>
      <c r="L91" s="29"/>
      <c r="M91" s="26"/>
      <c r="N91" s="26"/>
      <c r="O91" s="26"/>
      <c r="P91" s="25"/>
    </row>
    <row r="92" spans="1:16" ht="12.75">
      <c r="A92" s="66"/>
      <c r="B92" s="66"/>
      <c r="C92" s="33"/>
      <c r="D92" s="64"/>
      <c r="E92" s="23"/>
      <c r="F92" s="36"/>
      <c r="G92" s="36"/>
      <c r="H92" s="36"/>
      <c r="I92" s="63"/>
      <c r="J92" s="36"/>
      <c r="K92" s="36"/>
      <c r="L92" s="63"/>
      <c r="M92" s="63"/>
      <c r="N92" s="63"/>
      <c r="O92" s="63"/>
      <c r="P92" s="62"/>
    </row>
    <row r="93" spans="1:16" ht="12.75">
      <c r="A93" s="66"/>
      <c r="B93" s="22"/>
      <c r="C93" s="111" t="s">
        <v>340</v>
      </c>
      <c r="D93" s="76" t="s">
        <v>85</v>
      </c>
      <c r="E93" s="32" t="s">
        <v>85</v>
      </c>
      <c r="F93" s="23"/>
      <c r="G93" s="64"/>
      <c r="H93" s="29"/>
      <c r="I93" s="36"/>
      <c r="J93" s="36"/>
      <c r="K93" s="25"/>
      <c r="L93" s="29"/>
      <c r="M93" s="26"/>
      <c r="N93" s="26"/>
      <c r="O93" s="26"/>
      <c r="P93" s="25"/>
    </row>
    <row r="94" spans="1:16" ht="36">
      <c r="A94" s="66">
        <f>A91+1</f>
        <v>59</v>
      </c>
      <c r="B94" s="22" t="s">
        <v>10</v>
      </c>
      <c r="C94" s="77" t="s">
        <v>676</v>
      </c>
      <c r="D94" s="76" t="s">
        <v>0</v>
      </c>
      <c r="E94" s="32">
        <v>33.6</v>
      </c>
      <c r="F94" s="23"/>
      <c r="G94" s="64"/>
      <c r="H94" s="29"/>
      <c r="I94" s="25"/>
      <c r="J94" s="36"/>
      <c r="K94" s="25"/>
      <c r="L94" s="29"/>
      <c r="M94" s="26"/>
      <c r="N94" s="26"/>
      <c r="O94" s="26"/>
      <c r="P94" s="25"/>
    </row>
    <row r="95" spans="1:16" ht="12.75">
      <c r="A95" s="66">
        <f aca="true" t="shared" si="5" ref="A95:A101">A94+1</f>
        <v>60</v>
      </c>
      <c r="B95" s="22" t="s">
        <v>10</v>
      </c>
      <c r="C95" s="77" t="s">
        <v>677</v>
      </c>
      <c r="D95" s="76" t="s">
        <v>35</v>
      </c>
      <c r="E95" s="32">
        <v>8</v>
      </c>
      <c r="F95" s="23"/>
      <c r="G95" s="64"/>
      <c r="H95" s="29"/>
      <c r="I95" s="25"/>
      <c r="J95" s="36"/>
      <c r="K95" s="25"/>
      <c r="L95" s="29"/>
      <c r="M95" s="26"/>
      <c r="N95" s="26"/>
      <c r="O95" s="26"/>
      <c r="P95" s="25"/>
    </row>
    <row r="96" spans="1:16" ht="12.75">
      <c r="A96" s="66">
        <f t="shared" si="5"/>
        <v>61</v>
      </c>
      <c r="B96" s="22" t="s">
        <v>10</v>
      </c>
      <c r="C96" s="77" t="s">
        <v>678</v>
      </c>
      <c r="D96" s="76" t="s">
        <v>35</v>
      </c>
      <c r="E96" s="32">
        <v>1</v>
      </c>
      <c r="F96" s="23"/>
      <c r="G96" s="64"/>
      <c r="H96" s="29"/>
      <c r="I96" s="25"/>
      <c r="J96" s="36"/>
      <c r="K96" s="25"/>
      <c r="L96" s="29"/>
      <c r="M96" s="26"/>
      <c r="N96" s="26"/>
      <c r="O96" s="26"/>
      <c r="P96" s="25"/>
    </row>
    <row r="97" spans="1:16" ht="36">
      <c r="A97" s="66">
        <f t="shared" si="5"/>
        <v>62</v>
      </c>
      <c r="B97" s="22" t="s">
        <v>10</v>
      </c>
      <c r="C97" s="77" t="s">
        <v>679</v>
      </c>
      <c r="D97" s="76" t="s">
        <v>0</v>
      </c>
      <c r="E97" s="32">
        <v>18.8</v>
      </c>
      <c r="F97" s="23"/>
      <c r="G97" s="64"/>
      <c r="H97" s="29"/>
      <c r="I97" s="23"/>
      <c r="J97" s="36"/>
      <c r="K97" s="25"/>
      <c r="L97" s="29"/>
      <c r="M97" s="26"/>
      <c r="N97" s="26"/>
      <c r="O97" s="26"/>
      <c r="P97" s="25"/>
    </row>
    <row r="98" spans="1:16" ht="36">
      <c r="A98" s="66">
        <f t="shared" si="5"/>
        <v>63</v>
      </c>
      <c r="B98" s="22" t="s">
        <v>10</v>
      </c>
      <c r="C98" s="77" t="s">
        <v>680</v>
      </c>
      <c r="D98" s="76" t="s">
        <v>0</v>
      </c>
      <c r="E98" s="32">
        <v>9.1</v>
      </c>
      <c r="F98" s="23"/>
      <c r="G98" s="64"/>
      <c r="H98" s="29"/>
      <c r="I98" s="25"/>
      <c r="J98" s="36"/>
      <c r="K98" s="25"/>
      <c r="L98" s="29"/>
      <c r="M98" s="26"/>
      <c r="N98" s="26"/>
      <c r="O98" s="26"/>
      <c r="P98" s="25"/>
    </row>
    <row r="99" spans="1:16" ht="36">
      <c r="A99" s="66">
        <f t="shared" si="5"/>
        <v>64</v>
      </c>
      <c r="B99" s="22" t="s">
        <v>10</v>
      </c>
      <c r="C99" s="77" t="s">
        <v>681</v>
      </c>
      <c r="D99" s="76" t="s">
        <v>42</v>
      </c>
      <c r="E99" s="32">
        <v>16</v>
      </c>
      <c r="F99" s="23"/>
      <c r="G99" s="64"/>
      <c r="H99" s="29"/>
      <c r="I99" s="36"/>
      <c r="J99" s="36"/>
      <c r="K99" s="25"/>
      <c r="L99" s="29"/>
      <c r="M99" s="26"/>
      <c r="N99" s="26"/>
      <c r="O99" s="26"/>
      <c r="P99" s="25"/>
    </row>
    <row r="100" spans="1:16" ht="180">
      <c r="A100" s="66">
        <f t="shared" si="5"/>
        <v>65</v>
      </c>
      <c r="B100" s="22" t="s">
        <v>10</v>
      </c>
      <c r="C100" s="77" t="s">
        <v>682</v>
      </c>
      <c r="D100" s="76" t="s">
        <v>3</v>
      </c>
      <c r="E100" s="32">
        <v>1</v>
      </c>
      <c r="F100" s="23"/>
      <c r="G100" s="64"/>
      <c r="H100" s="29"/>
      <c r="I100" s="36"/>
      <c r="J100" s="36"/>
      <c r="K100" s="25"/>
      <c r="L100" s="29"/>
      <c r="M100" s="26"/>
      <c r="N100" s="26"/>
      <c r="O100" s="26"/>
      <c r="P100" s="25"/>
    </row>
    <row r="101" spans="1:17" ht="24">
      <c r="A101" s="66">
        <f t="shared" si="5"/>
        <v>66</v>
      </c>
      <c r="B101" s="22" t="s">
        <v>10</v>
      </c>
      <c r="C101" s="256" t="s">
        <v>1242</v>
      </c>
      <c r="D101" s="76" t="s">
        <v>35</v>
      </c>
      <c r="E101" s="32">
        <v>2</v>
      </c>
      <c r="F101" s="23"/>
      <c r="G101" s="64"/>
      <c r="H101" s="29"/>
      <c r="I101" s="23"/>
      <c r="J101" s="23"/>
      <c r="K101" s="25"/>
      <c r="L101" s="29"/>
      <c r="M101" s="26"/>
      <c r="N101" s="26"/>
      <c r="O101" s="26"/>
      <c r="P101" s="25"/>
      <c r="Q101" s="194"/>
    </row>
    <row r="102" spans="1:16" ht="24">
      <c r="A102" s="66">
        <f>A101+1</f>
        <v>67</v>
      </c>
      <c r="B102" s="22" t="s">
        <v>10</v>
      </c>
      <c r="C102" s="77" t="s">
        <v>683</v>
      </c>
      <c r="D102" s="76" t="s">
        <v>35</v>
      </c>
      <c r="E102" s="32">
        <v>1</v>
      </c>
      <c r="F102" s="23"/>
      <c r="G102" s="64"/>
      <c r="H102" s="29"/>
      <c r="I102" s="36"/>
      <c r="J102" s="36"/>
      <c r="K102" s="25"/>
      <c r="L102" s="29"/>
      <c r="M102" s="26"/>
      <c r="N102" s="26"/>
      <c r="O102" s="26"/>
      <c r="P102" s="25"/>
    </row>
    <row r="103" spans="1:16" ht="24">
      <c r="A103" s="66">
        <f aca="true" t="shared" si="6" ref="A103:A112">A102+1</f>
        <v>68</v>
      </c>
      <c r="B103" s="22" t="s">
        <v>10</v>
      </c>
      <c r="C103" s="77" t="s">
        <v>684</v>
      </c>
      <c r="D103" s="76" t="s">
        <v>35</v>
      </c>
      <c r="E103" s="32">
        <v>1</v>
      </c>
      <c r="F103" s="23"/>
      <c r="G103" s="64"/>
      <c r="H103" s="29"/>
      <c r="I103" s="36"/>
      <c r="J103" s="36"/>
      <c r="K103" s="25"/>
      <c r="L103" s="29"/>
      <c r="M103" s="26"/>
      <c r="N103" s="26"/>
      <c r="O103" s="26"/>
      <c r="P103" s="25"/>
    </row>
    <row r="104" spans="1:16" ht="24">
      <c r="A104" s="66">
        <f t="shared" si="6"/>
        <v>69</v>
      </c>
      <c r="B104" s="22" t="s">
        <v>10</v>
      </c>
      <c r="C104" s="77" t="s">
        <v>685</v>
      </c>
      <c r="D104" s="76" t="s">
        <v>35</v>
      </c>
      <c r="E104" s="32">
        <v>1</v>
      </c>
      <c r="F104" s="23"/>
      <c r="G104" s="64"/>
      <c r="H104" s="29"/>
      <c r="I104" s="36"/>
      <c r="J104" s="36"/>
      <c r="K104" s="25"/>
      <c r="L104" s="29"/>
      <c r="M104" s="26"/>
      <c r="N104" s="26"/>
      <c r="O104" s="26"/>
      <c r="P104" s="25"/>
    </row>
    <row r="105" spans="1:16" ht="24">
      <c r="A105" s="66">
        <f t="shared" si="6"/>
        <v>70</v>
      </c>
      <c r="B105" s="22" t="s">
        <v>10</v>
      </c>
      <c r="C105" s="77" t="s">
        <v>686</v>
      </c>
      <c r="D105" s="76" t="s">
        <v>35</v>
      </c>
      <c r="E105" s="32">
        <v>1</v>
      </c>
      <c r="F105" s="23"/>
      <c r="G105" s="64"/>
      <c r="H105" s="29"/>
      <c r="I105" s="36"/>
      <c r="J105" s="36"/>
      <c r="K105" s="25"/>
      <c r="L105" s="29"/>
      <c r="M105" s="26"/>
      <c r="N105" s="26"/>
      <c r="O105" s="26"/>
      <c r="P105" s="25"/>
    </row>
    <row r="106" spans="1:16" ht="24">
      <c r="A106" s="66">
        <f t="shared" si="6"/>
        <v>71</v>
      </c>
      <c r="B106" s="22" t="s">
        <v>10</v>
      </c>
      <c r="C106" s="77" t="s">
        <v>687</v>
      </c>
      <c r="D106" s="76" t="s">
        <v>35</v>
      </c>
      <c r="E106" s="32">
        <v>1</v>
      </c>
      <c r="F106" s="23"/>
      <c r="G106" s="64"/>
      <c r="H106" s="29"/>
      <c r="I106" s="36"/>
      <c r="J106" s="36"/>
      <c r="K106" s="25"/>
      <c r="L106" s="29"/>
      <c r="M106" s="26"/>
      <c r="N106" s="26"/>
      <c r="O106" s="26"/>
      <c r="P106" s="25"/>
    </row>
    <row r="107" spans="1:16" ht="24">
      <c r="A107" s="66">
        <f t="shared" si="6"/>
        <v>72</v>
      </c>
      <c r="B107" s="22" t="s">
        <v>10</v>
      </c>
      <c r="C107" s="77" t="s">
        <v>688</v>
      </c>
      <c r="D107" s="76" t="s">
        <v>35</v>
      </c>
      <c r="E107" s="32">
        <v>3</v>
      </c>
      <c r="F107" s="23"/>
      <c r="G107" s="64"/>
      <c r="H107" s="29"/>
      <c r="I107" s="36"/>
      <c r="J107" s="36"/>
      <c r="K107" s="25"/>
      <c r="L107" s="29"/>
      <c r="M107" s="26"/>
      <c r="N107" s="26"/>
      <c r="O107" s="26"/>
      <c r="P107" s="25"/>
    </row>
    <row r="108" spans="1:16" ht="24">
      <c r="A108" s="66">
        <f t="shared" si="6"/>
        <v>73</v>
      </c>
      <c r="B108" s="22" t="s">
        <v>10</v>
      </c>
      <c r="C108" s="77" t="s">
        <v>689</v>
      </c>
      <c r="D108" s="76" t="s">
        <v>35</v>
      </c>
      <c r="E108" s="32">
        <v>1</v>
      </c>
      <c r="F108" s="23"/>
      <c r="G108" s="64"/>
      <c r="H108" s="29"/>
      <c r="I108" s="36"/>
      <c r="J108" s="36"/>
      <c r="K108" s="25"/>
      <c r="L108" s="29"/>
      <c r="M108" s="26"/>
      <c r="N108" s="26"/>
      <c r="O108" s="26"/>
      <c r="P108" s="25"/>
    </row>
    <row r="109" spans="1:16" ht="24">
      <c r="A109" s="66">
        <f t="shared" si="6"/>
        <v>74</v>
      </c>
      <c r="B109" s="22" t="s">
        <v>10</v>
      </c>
      <c r="C109" s="77" t="s">
        <v>690</v>
      </c>
      <c r="D109" s="76" t="s">
        <v>35</v>
      </c>
      <c r="E109" s="32">
        <v>1</v>
      </c>
      <c r="F109" s="23"/>
      <c r="G109" s="64"/>
      <c r="H109" s="29"/>
      <c r="I109" s="36"/>
      <c r="J109" s="36"/>
      <c r="K109" s="25"/>
      <c r="L109" s="29"/>
      <c r="M109" s="26"/>
      <c r="N109" s="26"/>
      <c r="O109" s="26"/>
      <c r="P109" s="25"/>
    </row>
    <row r="110" spans="1:16" ht="24">
      <c r="A110" s="66">
        <f t="shared" si="6"/>
        <v>75</v>
      </c>
      <c r="B110" s="22" t="s">
        <v>10</v>
      </c>
      <c r="C110" s="77" t="s">
        <v>691</v>
      </c>
      <c r="D110" s="76" t="s">
        <v>35</v>
      </c>
      <c r="E110" s="32">
        <v>1</v>
      </c>
      <c r="F110" s="23"/>
      <c r="G110" s="64"/>
      <c r="H110" s="29"/>
      <c r="I110" s="36"/>
      <c r="J110" s="36"/>
      <c r="K110" s="25"/>
      <c r="L110" s="29"/>
      <c r="M110" s="26"/>
      <c r="N110" s="26"/>
      <c r="O110" s="26"/>
      <c r="P110" s="25"/>
    </row>
    <row r="111" spans="1:16" ht="48">
      <c r="A111" s="66">
        <f t="shared" si="6"/>
        <v>76</v>
      </c>
      <c r="B111" s="22" t="s">
        <v>10</v>
      </c>
      <c r="C111" s="77" t="s">
        <v>692</v>
      </c>
      <c r="D111" s="76" t="s">
        <v>42</v>
      </c>
      <c r="E111" s="32">
        <v>13</v>
      </c>
      <c r="F111" s="23"/>
      <c r="G111" s="64"/>
      <c r="H111" s="29"/>
      <c r="I111" s="36"/>
      <c r="J111" s="36"/>
      <c r="K111" s="25"/>
      <c r="L111" s="29"/>
      <c r="M111" s="26"/>
      <c r="N111" s="26"/>
      <c r="O111" s="26"/>
      <c r="P111" s="25"/>
    </row>
    <row r="112" spans="1:16" ht="24">
      <c r="A112" s="66">
        <f t="shared" si="6"/>
        <v>77</v>
      </c>
      <c r="B112" s="22" t="s">
        <v>10</v>
      </c>
      <c r="C112" s="77" t="s">
        <v>693</v>
      </c>
      <c r="D112" s="76" t="s">
        <v>35</v>
      </c>
      <c r="E112" s="32">
        <v>4</v>
      </c>
      <c r="F112" s="23"/>
      <c r="G112" s="64"/>
      <c r="H112" s="29"/>
      <c r="I112" s="36"/>
      <c r="J112" s="36"/>
      <c r="K112" s="25"/>
      <c r="L112" s="29"/>
      <c r="M112" s="26"/>
      <c r="N112" s="26"/>
      <c r="O112" s="26"/>
      <c r="P112" s="25"/>
    </row>
    <row r="113" spans="1:16" ht="12.75">
      <c r="A113" s="66"/>
      <c r="B113" s="66"/>
      <c r="C113" s="33"/>
      <c r="D113" s="64"/>
      <c r="E113" s="23"/>
      <c r="F113" s="36"/>
      <c r="G113" s="36"/>
      <c r="H113" s="36"/>
      <c r="I113" s="63"/>
      <c r="J113" s="36"/>
      <c r="K113" s="36"/>
      <c r="L113" s="63"/>
      <c r="M113" s="63"/>
      <c r="N113" s="63"/>
      <c r="O113" s="63"/>
      <c r="P113" s="62"/>
    </row>
    <row r="114" spans="1:18" s="61" customFormat="1" ht="24">
      <c r="A114" s="66"/>
      <c r="B114" s="22"/>
      <c r="C114" s="108" t="s">
        <v>694</v>
      </c>
      <c r="D114" s="76" t="s">
        <v>85</v>
      </c>
      <c r="E114" s="32" t="s">
        <v>85</v>
      </c>
      <c r="F114" s="23"/>
      <c r="G114" s="64"/>
      <c r="H114" s="29"/>
      <c r="I114" s="36"/>
      <c r="J114" s="36"/>
      <c r="K114" s="25"/>
      <c r="L114" s="29"/>
      <c r="M114" s="26"/>
      <c r="N114" s="26"/>
      <c r="O114" s="26"/>
      <c r="P114" s="25"/>
      <c r="R114" s="103"/>
    </row>
    <row r="115" spans="1:16" s="61" customFormat="1" ht="24">
      <c r="A115" s="66">
        <f>A112+1</f>
        <v>78</v>
      </c>
      <c r="B115" s="22" t="s">
        <v>10</v>
      </c>
      <c r="C115" s="77" t="s">
        <v>695</v>
      </c>
      <c r="D115" s="76" t="s">
        <v>35</v>
      </c>
      <c r="E115" s="32">
        <v>27</v>
      </c>
      <c r="F115" s="23"/>
      <c r="G115" s="64"/>
      <c r="H115" s="29"/>
      <c r="I115" s="36"/>
      <c r="J115" s="36"/>
      <c r="K115" s="25"/>
      <c r="L115" s="29"/>
      <c r="M115" s="26"/>
      <c r="N115" s="26"/>
      <c r="O115" s="26"/>
      <c r="P115" s="25"/>
    </row>
    <row r="116" spans="1:16" s="61" customFormat="1" ht="36">
      <c r="A116" s="66">
        <f aca="true" t="shared" si="7" ref="A116:A127">A115+1</f>
        <v>79</v>
      </c>
      <c r="B116" s="22" t="s">
        <v>10</v>
      </c>
      <c r="C116" s="77" t="s">
        <v>696</v>
      </c>
      <c r="D116" s="76" t="s">
        <v>35</v>
      </c>
      <c r="E116" s="32">
        <v>9</v>
      </c>
      <c r="F116" s="23"/>
      <c r="G116" s="64"/>
      <c r="H116" s="29"/>
      <c r="I116" s="36"/>
      <c r="J116" s="36"/>
      <c r="K116" s="25"/>
      <c r="L116" s="29"/>
      <c r="M116" s="26"/>
      <c r="N116" s="26"/>
      <c r="O116" s="26"/>
      <c r="P116" s="25"/>
    </row>
    <row r="117" spans="1:16" s="27" customFormat="1" ht="24">
      <c r="A117" s="66">
        <f t="shared" si="7"/>
        <v>80</v>
      </c>
      <c r="B117" s="22" t="s">
        <v>10</v>
      </c>
      <c r="C117" s="77" t="s">
        <v>697</v>
      </c>
      <c r="D117" s="76" t="s">
        <v>2</v>
      </c>
      <c r="E117" s="32">
        <v>109</v>
      </c>
      <c r="F117" s="23"/>
      <c r="G117" s="64"/>
      <c r="H117" s="29"/>
      <c r="I117" s="25"/>
      <c r="J117" s="36"/>
      <c r="K117" s="25"/>
      <c r="L117" s="29"/>
      <c r="M117" s="26"/>
      <c r="N117" s="26"/>
      <c r="O117" s="26"/>
      <c r="P117" s="25"/>
    </row>
    <row r="118" spans="1:16" s="27" customFormat="1" ht="36">
      <c r="A118" s="66">
        <f t="shared" si="7"/>
        <v>81</v>
      </c>
      <c r="B118" s="22" t="s">
        <v>10</v>
      </c>
      <c r="C118" s="77" t="s">
        <v>698</v>
      </c>
      <c r="D118" s="76" t="s">
        <v>2</v>
      </c>
      <c r="E118" s="32">
        <v>35</v>
      </c>
      <c r="F118" s="23"/>
      <c r="G118" s="64"/>
      <c r="H118" s="29"/>
      <c r="I118" s="25"/>
      <c r="J118" s="36"/>
      <c r="K118" s="25"/>
      <c r="L118" s="29"/>
      <c r="M118" s="26"/>
      <c r="N118" s="26"/>
      <c r="O118" s="26"/>
      <c r="P118" s="25"/>
    </row>
    <row r="119" spans="1:16" s="27" customFormat="1" ht="48">
      <c r="A119" s="66">
        <f t="shared" si="7"/>
        <v>82</v>
      </c>
      <c r="B119" s="22" t="s">
        <v>10</v>
      </c>
      <c r="C119" s="77" t="s">
        <v>699</v>
      </c>
      <c r="D119" s="76" t="s">
        <v>2</v>
      </c>
      <c r="E119" s="32">
        <v>10</v>
      </c>
      <c r="F119" s="23"/>
      <c r="G119" s="64"/>
      <c r="H119" s="29"/>
      <c r="I119" s="25"/>
      <c r="J119" s="36"/>
      <c r="K119" s="25"/>
      <c r="L119" s="29"/>
      <c r="M119" s="26"/>
      <c r="N119" s="26"/>
      <c r="O119" s="26"/>
      <c r="P119" s="25"/>
    </row>
    <row r="120" spans="1:16" s="27" customFormat="1" ht="24">
      <c r="A120" s="66">
        <f t="shared" si="7"/>
        <v>83</v>
      </c>
      <c r="B120" s="22" t="s">
        <v>10</v>
      </c>
      <c r="C120" s="77" t="s">
        <v>700</v>
      </c>
      <c r="D120" s="76" t="s">
        <v>35</v>
      </c>
      <c r="E120" s="32">
        <v>2</v>
      </c>
      <c r="F120" s="23"/>
      <c r="G120" s="64"/>
      <c r="H120" s="29"/>
      <c r="I120" s="23"/>
      <c r="J120" s="36"/>
      <c r="K120" s="25"/>
      <c r="L120" s="29"/>
      <c r="M120" s="26"/>
      <c r="N120" s="26"/>
      <c r="O120" s="26"/>
      <c r="P120" s="25"/>
    </row>
    <row r="121" spans="1:16" s="27" customFormat="1" ht="36">
      <c r="A121" s="66">
        <f t="shared" si="7"/>
        <v>84</v>
      </c>
      <c r="B121" s="22" t="s">
        <v>10</v>
      </c>
      <c r="C121" s="77" t="s">
        <v>701</v>
      </c>
      <c r="D121" s="76" t="s">
        <v>35</v>
      </c>
      <c r="E121" s="32">
        <v>2</v>
      </c>
      <c r="F121" s="23"/>
      <c r="G121" s="64"/>
      <c r="H121" s="29"/>
      <c r="I121" s="25"/>
      <c r="J121" s="36"/>
      <c r="K121" s="25"/>
      <c r="L121" s="29"/>
      <c r="M121" s="26"/>
      <c r="N121" s="26"/>
      <c r="O121" s="26"/>
      <c r="P121" s="25"/>
    </row>
    <row r="122" spans="1:18" s="61" customFormat="1" ht="24">
      <c r="A122" s="66">
        <f t="shared" si="7"/>
        <v>85</v>
      </c>
      <c r="B122" s="22" t="s">
        <v>10</v>
      </c>
      <c r="C122" s="77" t="s">
        <v>702</v>
      </c>
      <c r="D122" s="76" t="s">
        <v>35</v>
      </c>
      <c r="E122" s="32">
        <v>1</v>
      </c>
      <c r="F122" s="23"/>
      <c r="G122" s="64"/>
      <c r="H122" s="29"/>
      <c r="I122" s="36"/>
      <c r="J122" s="36"/>
      <c r="K122" s="25"/>
      <c r="L122" s="29"/>
      <c r="M122" s="26"/>
      <c r="N122" s="26"/>
      <c r="O122" s="26"/>
      <c r="P122" s="25"/>
      <c r="R122" s="103"/>
    </row>
    <row r="123" spans="1:18" s="61" customFormat="1" ht="36">
      <c r="A123" s="66">
        <f t="shared" si="7"/>
        <v>86</v>
      </c>
      <c r="B123" s="22" t="s">
        <v>10</v>
      </c>
      <c r="C123" s="77" t="s">
        <v>703</v>
      </c>
      <c r="D123" s="76" t="s">
        <v>35</v>
      </c>
      <c r="E123" s="32">
        <v>8</v>
      </c>
      <c r="F123" s="23"/>
      <c r="G123" s="64"/>
      <c r="H123" s="29"/>
      <c r="I123" s="36"/>
      <c r="J123" s="36"/>
      <c r="K123" s="25"/>
      <c r="L123" s="29"/>
      <c r="M123" s="26"/>
      <c r="N123" s="26"/>
      <c r="O123" s="26"/>
      <c r="P123" s="25"/>
      <c r="R123" s="103"/>
    </row>
    <row r="124" spans="1:18" s="61" customFormat="1" ht="48">
      <c r="A124" s="66">
        <f t="shared" si="7"/>
        <v>87</v>
      </c>
      <c r="B124" s="22" t="s">
        <v>10</v>
      </c>
      <c r="C124" s="77" t="s">
        <v>704</v>
      </c>
      <c r="D124" s="76" t="s">
        <v>42</v>
      </c>
      <c r="E124" s="32">
        <v>3</v>
      </c>
      <c r="F124" s="23"/>
      <c r="G124" s="64"/>
      <c r="H124" s="29"/>
      <c r="I124" s="36"/>
      <c r="J124" s="36"/>
      <c r="K124" s="25"/>
      <c r="L124" s="29"/>
      <c r="M124" s="26"/>
      <c r="N124" s="26"/>
      <c r="O124" s="26"/>
      <c r="P124" s="25"/>
      <c r="R124" s="103"/>
    </row>
    <row r="125" spans="1:18" s="61" customFormat="1" ht="36">
      <c r="A125" s="66">
        <f t="shared" si="7"/>
        <v>88</v>
      </c>
      <c r="B125" s="22" t="s">
        <v>10</v>
      </c>
      <c r="C125" s="77" t="s">
        <v>705</v>
      </c>
      <c r="D125" s="76" t="s">
        <v>706</v>
      </c>
      <c r="E125" s="32">
        <v>1</v>
      </c>
      <c r="F125" s="23"/>
      <c r="G125" s="64"/>
      <c r="H125" s="29"/>
      <c r="I125" s="23"/>
      <c r="J125" s="36"/>
      <c r="K125" s="25"/>
      <c r="L125" s="29"/>
      <c r="M125" s="26"/>
      <c r="N125" s="26"/>
      <c r="O125" s="26"/>
      <c r="P125" s="25"/>
      <c r="R125" s="103"/>
    </row>
    <row r="126" spans="1:18" s="61" customFormat="1" ht="12">
      <c r="A126" s="66">
        <f t="shared" si="7"/>
        <v>89</v>
      </c>
      <c r="B126" s="22" t="s">
        <v>10</v>
      </c>
      <c r="C126" s="77" t="s">
        <v>707</v>
      </c>
      <c r="D126" s="76" t="s">
        <v>3</v>
      </c>
      <c r="E126" s="32">
        <v>1</v>
      </c>
      <c r="F126" s="23"/>
      <c r="G126" s="64"/>
      <c r="H126" s="29"/>
      <c r="I126" s="23"/>
      <c r="J126" s="36"/>
      <c r="K126" s="25"/>
      <c r="L126" s="29"/>
      <c r="M126" s="26"/>
      <c r="N126" s="26"/>
      <c r="O126" s="26"/>
      <c r="P126" s="25"/>
      <c r="R126" s="103"/>
    </row>
    <row r="127" spans="1:16" s="61" customFormat="1" ht="12">
      <c r="A127" s="66">
        <f t="shared" si="7"/>
        <v>90</v>
      </c>
      <c r="B127" s="22" t="s">
        <v>10</v>
      </c>
      <c r="C127" s="77" t="s">
        <v>708</v>
      </c>
      <c r="D127" s="76" t="s">
        <v>3</v>
      </c>
      <c r="E127" s="32">
        <v>1</v>
      </c>
      <c r="F127" s="23"/>
      <c r="G127" s="64"/>
      <c r="H127" s="29"/>
      <c r="I127" s="36"/>
      <c r="J127" s="36"/>
      <c r="K127" s="25"/>
      <c r="L127" s="29"/>
      <c r="M127" s="26"/>
      <c r="N127" s="26"/>
      <c r="O127" s="26"/>
      <c r="P127" s="25"/>
    </row>
    <row r="128" spans="1:16" s="61" customFormat="1" ht="12">
      <c r="A128" s="66"/>
      <c r="B128" s="66"/>
      <c r="C128" s="33"/>
      <c r="D128" s="64"/>
      <c r="E128" s="23"/>
      <c r="F128" s="36"/>
      <c r="G128" s="36"/>
      <c r="H128" s="36"/>
      <c r="I128" s="63"/>
      <c r="J128" s="36"/>
      <c r="K128" s="36"/>
      <c r="L128" s="63"/>
      <c r="M128" s="63"/>
      <c r="N128" s="63"/>
      <c r="O128" s="63"/>
      <c r="P128" s="62"/>
    </row>
    <row r="129" spans="1:16" ht="12.75">
      <c r="A129" s="202"/>
      <c r="B129" s="159"/>
      <c r="C129" s="157" t="s">
        <v>32</v>
      </c>
      <c r="D129" s="159"/>
      <c r="E129" s="159"/>
      <c r="F129" s="159"/>
      <c r="G129" s="159"/>
      <c r="H129" s="159"/>
      <c r="I129" s="159"/>
      <c r="J129" s="159"/>
      <c r="K129" s="159"/>
      <c r="L129" s="159"/>
      <c r="M129" s="159"/>
      <c r="N129" s="159"/>
      <c r="O129" s="159"/>
      <c r="P129" s="159"/>
    </row>
    <row r="130" spans="1:16" ht="12.75">
      <c r="A130" s="66"/>
      <c r="B130" s="66"/>
      <c r="C130" s="168" t="s">
        <v>709</v>
      </c>
      <c r="D130" s="32" t="s">
        <v>3</v>
      </c>
      <c r="E130" s="32">
        <v>1</v>
      </c>
      <c r="F130" s="32"/>
      <c r="G130" s="32"/>
      <c r="H130" s="36"/>
      <c r="I130" s="36"/>
      <c r="J130" s="36"/>
      <c r="K130" s="25"/>
      <c r="L130" s="29"/>
      <c r="M130" s="26"/>
      <c r="N130" s="26"/>
      <c r="O130" s="26"/>
      <c r="P130" s="25"/>
    </row>
    <row r="131" spans="1:16" ht="24">
      <c r="A131" s="66">
        <f>A127+1</f>
        <v>91</v>
      </c>
      <c r="B131" s="22" t="s">
        <v>10</v>
      </c>
      <c r="C131" s="89" t="s">
        <v>710</v>
      </c>
      <c r="D131" s="32" t="s">
        <v>3</v>
      </c>
      <c r="E131" s="32">
        <v>1</v>
      </c>
      <c r="F131" s="23"/>
      <c r="G131" s="64"/>
      <c r="H131" s="29"/>
      <c r="I131" s="36"/>
      <c r="J131" s="36"/>
      <c r="K131" s="25"/>
      <c r="L131" s="29"/>
      <c r="M131" s="26"/>
      <c r="N131" s="26"/>
      <c r="O131" s="26"/>
      <c r="P131" s="25"/>
    </row>
    <row r="132" spans="1:16" ht="24">
      <c r="A132" s="66">
        <f>A131+1</f>
        <v>92</v>
      </c>
      <c r="B132" s="22" t="s">
        <v>10</v>
      </c>
      <c r="C132" s="89" t="s">
        <v>753</v>
      </c>
      <c r="D132" s="32" t="s">
        <v>3</v>
      </c>
      <c r="E132" s="32">
        <v>1</v>
      </c>
      <c r="F132" s="23"/>
      <c r="G132" s="64"/>
      <c r="H132" s="29"/>
      <c r="I132" s="36"/>
      <c r="J132" s="36"/>
      <c r="K132" s="25"/>
      <c r="L132" s="29"/>
      <c r="M132" s="26"/>
      <c r="N132" s="26"/>
      <c r="O132" s="26"/>
      <c r="P132" s="25"/>
    </row>
    <row r="133" spans="1:16" ht="12.75">
      <c r="A133" s="66">
        <f aca="true" t="shared" si="8" ref="A133:A194">A132+1</f>
        <v>93</v>
      </c>
      <c r="B133" s="22" t="s">
        <v>10</v>
      </c>
      <c r="C133" s="165" t="s">
        <v>711</v>
      </c>
      <c r="D133" s="32" t="s">
        <v>35</v>
      </c>
      <c r="E133" s="32">
        <v>1</v>
      </c>
      <c r="F133" s="23"/>
      <c r="G133" s="64"/>
      <c r="H133" s="29"/>
      <c r="I133" s="36"/>
      <c r="J133" s="36"/>
      <c r="K133" s="25"/>
      <c r="L133" s="29"/>
      <c r="M133" s="26"/>
      <c r="N133" s="26"/>
      <c r="O133" s="26"/>
      <c r="P133" s="25"/>
    </row>
    <row r="134" spans="1:16" ht="24">
      <c r="A134" s="66">
        <f t="shared" si="8"/>
        <v>94</v>
      </c>
      <c r="B134" s="22" t="s">
        <v>10</v>
      </c>
      <c r="C134" s="89" t="s">
        <v>754</v>
      </c>
      <c r="D134" s="32" t="s">
        <v>35</v>
      </c>
      <c r="E134" s="32">
        <v>3</v>
      </c>
      <c r="F134" s="23"/>
      <c r="G134" s="64"/>
      <c r="H134" s="29"/>
      <c r="I134" s="36"/>
      <c r="J134" s="36"/>
      <c r="K134" s="25"/>
      <c r="L134" s="29"/>
      <c r="M134" s="26"/>
      <c r="N134" s="26"/>
      <c r="O134" s="26"/>
      <c r="P134" s="25"/>
    </row>
    <row r="135" spans="1:16" ht="24">
      <c r="A135" s="66">
        <f t="shared" si="8"/>
        <v>95</v>
      </c>
      <c r="B135" s="22" t="s">
        <v>10</v>
      </c>
      <c r="C135" s="89" t="s">
        <v>755</v>
      </c>
      <c r="D135" s="32" t="s">
        <v>35</v>
      </c>
      <c r="E135" s="32">
        <v>5</v>
      </c>
      <c r="F135" s="23"/>
      <c r="G135" s="64"/>
      <c r="H135" s="29"/>
      <c r="I135" s="36"/>
      <c r="J135" s="36"/>
      <c r="K135" s="25"/>
      <c r="L135" s="29"/>
      <c r="M135" s="26"/>
      <c r="N135" s="26"/>
      <c r="O135" s="26"/>
      <c r="P135" s="25"/>
    </row>
    <row r="136" spans="1:16" ht="24">
      <c r="A136" s="66">
        <f t="shared" si="8"/>
        <v>96</v>
      </c>
      <c r="B136" s="22" t="s">
        <v>10</v>
      </c>
      <c r="C136" s="89" t="s">
        <v>756</v>
      </c>
      <c r="D136" s="32" t="s">
        <v>35</v>
      </c>
      <c r="E136" s="32">
        <v>9</v>
      </c>
      <c r="F136" s="23"/>
      <c r="G136" s="64"/>
      <c r="H136" s="29"/>
      <c r="I136" s="25"/>
      <c r="J136" s="36"/>
      <c r="K136" s="25"/>
      <c r="L136" s="29"/>
      <c r="M136" s="26"/>
      <c r="N136" s="26"/>
      <c r="O136" s="26"/>
      <c r="P136" s="25"/>
    </row>
    <row r="137" spans="1:16" ht="24">
      <c r="A137" s="66">
        <f t="shared" si="8"/>
        <v>97</v>
      </c>
      <c r="B137" s="22" t="s">
        <v>10</v>
      </c>
      <c r="C137" s="89" t="s">
        <v>757</v>
      </c>
      <c r="D137" s="32" t="s">
        <v>35</v>
      </c>
      <c r="E137" s="32">
        <v>1</v>
      </c>
      <c r="F137" s="23"/>
      <c r="G137" s="64"/>
      <c r="H137" s="29"/>
      <c r="I137" s="25"/>
      <c r="J137" s="36"/>
      <c r="K137" s="25"/>
      <c r="L137" s="29"/>
      <c r="M137" s="26"/>
      <c r="N137" s="26"/>
      <c r="O137" s="26"/>
      <c r="P137" s="25"/>
    </row>
    <row r="138" spans="1:16" ht="36">
      <c r="A138" s="66">
        <f t="shared" si="8"/>
        <v>98</v>
      </c>
      <c r="B138" s="22" t="s">
        <v>10</v>
      </c>
      <c r="C138" s="89" t="s">
        <v>758</v>
      </c>
      <c r="D138" s="32" t="s">
        <v>35</v>
      </c>
      <c r="E138" s="163">
        <v>2</v>
      </c>
      <c r="F138" s="23"/>
      <c r="G138" s="64"/>
      <c r="H138" s="29"/>
      <c r="I138" s="25"/>
      <c r="J138" s="36"/>
      <c r="K138" s="25"/>
      <c r="L138" s="29"/>
      <c r="M138" s="26"/>
      <c r="N138" s="26"/>
      <c r="O138" s="26"/>
      <c r="P138" s="25"/>
    </row>
    <row r="139" spans="1:16" ht="24">
      <c r="A139" s="66">
        <f t="shared" si="8"/>
        <v>99</v>
      </c>
      <c r="B139" s="22" t="s">
        <v>10</v>
      </c>
      <c r="C139" s="89" t="s">
        <v>712</v>
      </c>
      <c r="D139" s="32" t="s">
        <v>35</v>
      </c>
      <c r="E139" s="163">
        <v>1</v>
      </c>
      <c r="F139" s="23"/>
      <c r="G139" s="64"/>
      <c r="H139" s="29"/>
      <c r="I139" s="23"/>
      <c r="J139" s="36"/>
      <c r="K139" s="25"/>
      <c r="L139" s="29"/>
      <c r="M139" s="26"/>
      <c r="N139" s="26"/>
      <c r="O139" s="26"/>
      <c r="P139" s="25"/>
    </row>
    <row r="140" spans="1:16" ht="24">
      <c r="A140" s="66">
        <f t="shared" si="8"/>
        <v>100</v>
      </c>
      <c r="B140" s="22" t="s">
        <v>10</v>
      </c>
      <c r="C140" s="89" t="s">
        <v>713</v>
      </c>
      <c r="D140" s="32" t="s">
        <v>35</v>
      </c>
      <c r="E140" s="163">
        <v>1</v>
      </c>
      <c r="F140" s="23"/>
      <c r="G140" s="64"/>
      <c r="H140" s="29"/>
      <c r="I140" s="25"/>
      <c r="J140" s="36"/>
      <c r="K140" s="25"/>
      <c r="L140" s="29"/>
      <c r="M140" s="26"/>
      <c r="N140" s="26"/>
      <c r="O140" s="26"/>
      <c r="P140" s="25"/>
    </row>
    <row r="141" spans="1:16" ht="24">
      <c r="A141" s="66">
        <f t="shared" si="8"/>
        <v>101</v>
      </c>
      <c r="B141" s="22" t="s">
        <v>10</v>
      </c>
      <c r="C141" s="89" t="s">
        <v>714</v>
      </c>
      <c r="D141" s="32" t="s">
        <v>35</v>
      </c>
      <c r="E141" s="163">
        <v>1</v>
      </c>
      <c r="F141" s="23"/>
      <c r="G141" s="64"/>
      <c r="H141" s="29"/>
      <c r="I141" s="36"/>
      <c r="J141" s="36"/>
      <c r="K141" s="25"/>
      <c r="L141" s="29"/>
      <c r="M141" s="26"/>
      <c r="N141" s="26"/>
      <c r="O141" s="26"/>
      <c r="P141" s="25"/>
    </row>
    <row r="142" spans="1:16" ht="12.75">
      <c r="A142" s="66">
        <f t="shared" si="8"/>
        <v>102</v>
      </c>
      <c r="B142" s="22" t="s">
        <v>10</v>
      </c>
      <c r="C142" s="89" t="s">
        <v>715</v>
      </c>
      <c r="D142" s="32" t="s">
        <v>3</v>
      </c>
      <c r="E142" s="163">
        <v>1</v>
      </c>
      <c r="F142" s="23"/>
      <c r="G142" s="64"/>
      <c r="H142" s="29"/>
      <c r="I142" s="36"/>
      <c r="J142" s="36"/>
      <c r="K142" s="25"/>
      <c r="L142" s="29"/>
      <c r="M142" s="26"/>
      <c r="N142" s="26"/>
      <c r="O142" s="26"/>
      <c r="P142" s="25"/>
    </row>
    <row r="143" spans="1:16" ht="12.75">
      <c r="A143" s="66">
        <f t="shared" si="8"/>
        <v>103</v>
      </c>
      <c r="B143" s="22" t="s">
        <v>10</v>
      </c>
      <c r="C143" s="89" t="s">
        <v>36</v>
      </c>
      <c r="D143" s="32" t="s">
        <v>3</v>
      </c>
      <c r="E143" s="163">
        <v>1</v>
      </c>
      <c r="F143" s="23"/>
      <c r="G143" s="64"/>
      <c r="H143" s="29"/>
      <c r="I143" s="36"/>
      <c r="J143" s="36"/>
      <c r="K143" s="25"/>
      <c r="L143" s="29"/>
      <c r="M143" s="26"/>
      <c r="N143" s="26"/>
      <c r="O143" s="26"/>
      <c r="P143" s="25"/>
    </row>
    <row r="144" spans="1:16" ht="12.75">
      <c r="A144" s="66"/>
      <c r="B144" s="22"/>
      <c r="C144" s="168" t="s">
        <v>716</v>
      </c>
      <c r="D144" s="32" t="s">
        <v>3</v>
      </c>
      <c r="E144" s="32">
        <v>1</v>
      </c>
      <c r="F144" s="23"/>
      <c r="G144" s="64"/>
      <c r="H144" s="29"/>
      <c r="I144" s="36"/>
      <c r="J144" s="36"/>
      <c r="K144" s="25"/>
      <c r="L144" s="29"/>
      <c r="M144" s="26"/>
      <c r="N144" s="26"/>
      <c r="O144" s="26"/>
      <c r="P144" s="25"/>
    </row>
    <row r="145" spans="1:16" ht="24">
      <c r="A145" s="66">
        <f>A143+1</f>
        <v>104</v>
      </c>
      <c r="B145" s="22" t="s">
        <v>10</v>
      </c>
      <c r="C145" s="89" t="s">
        <v>717</v>
      </c>
      <c r="D145" s="32" t="s">
        <v>3</v>
      </c>
      <c r="E145" s="32">
        <v>1</v>
      </c>
      <c r="F145" s="23"/>
      <c r="G145" s="64"/>
      <c r="H145" s="29"/>
      <c r="I145" s="36"/>
      <c r="J145" s="36"/>
      <c r="K145" s="25"/>
      <c r="L145" s="29"/>
      <c r="M145" s="26"/>
      <c r="N145" s="26"/>
      <c r="O145" s="26"/>
      <c r="P145" s="25"/>
    </row>
    <row r="146" spans="1:16" ht="12.75">
      <c r="A146" s="66">
        <f t="shared" si="8"/>
        <v>105</v>
      </c>
      <c r="B146" s="22" t="s">
        <v>10</v>
      </c>
      <c r="C146" s="165" t="s">
        <v>718</v>
      </c>
      <c r="D146" s="32" t="s">
        <v>35</v>
      </c>
      <c r="E146" s="32">
        <v>1</v>
      </c>
      <c r="F146" s="23"/>
      <c r="G146" s="64"/>
      <c r="H146" s="29"/>
      <c r="I146" s="36"/>
      <c r="J146" s="36"/>
      <c r="K146" s="25"/>
      <c r="L146" s="29"/>
      <c r="M146" s="26"/>
      <c r="N146" s="26"/>
      <c r="O146" s="26"/>
      <c r="P146" s="25"/>
    </row>
    <row r="147" spans="1:16" ht="24">
      <c r="A147" s="66">
        <f t="shared" si="8"/>
        <v>106</v>
      </c>
      <c r="B147" s="22" t="s">
        <v>10</v>
      </c>
      <c r="C147" s="89" t="s">
        <v>755</v>
      </c>
      <c r="D147" s="32" t="s">
        <v>35</v>
      </c>
      <c r="E147" s="32">
        <v>1</v>
      </c>
      <c r="F147" s="23"/>
      <c r="G147" s="64"/>
      <c r="H147" s="29"/>
      <c r="I147" s="23"/>
      <c r="J147" s="36"/>
      <c r="K147" s="25"/>
      <c r="L147" s="29"/>
      <c r="M147" s="26"/>
      <c r="N147" s="26"/>
      <c r="O147" s="26"/>
      <c r="P147" s="25"/>
    </row>
    <row r="148" spans="1:16" ht="24">
      <c r="A148" s="66">
        <f t="shared" si="8"/>
        <v>107</v>
      </c>
      <c r="B148" s="22" t="s">
        <v>10</v>
      </c>
      <c r="C148" s="89" t="s">
        <v>756</v>
      </c>
      <c r="D148" s="32" t="s">
        <v>35</v>
      </c>
      <c r="E148" s="32">
        <v>4</v>
      </c>
      <c r="F148" s="23"/>
      <c r="G148" s="64"/>
      <c r="H148" s="29"/>
      <c r="I148" s="23"/>
      <c r="J148" s="36"/>
      <c r="K148" s="25"/>
      <c r="L148" s="29"/>
      <c r="M148" s="26"/>
      <c r="N148" s="26"/>
      <c r="O148" s="26"/>
      <c r="P148" s="25"/>
    </row>
    <row r="149" spans="1:16" ht="36">
      <c r="A149" s="66">
        <f t="shared" si="8"/>
        <v>108</v>
      </c>
      <c r="B149" s="22" t="s">
        <v>10</v>
      </c>
      <c r="C149" s="89" t="s">
        <v>758</v>
      </c>
      <c r="D149" s="32" t="s">
        <v>35</v>
      </c>
      <c r="E149" s="163">
        <v>3</v>
      </c>
      <c r="F149" s="23"/>
      <c r="G149" s="64"/>
      <c r="H149" s="29"/>
      <c r="I149" s="23"/>
      <c r="J149" s="36"/>
      <c r="K149" s="25"/>
      <c r="L149" s="29"/>
      <c r="M149" s="26"/>
      <c r="N149" s="26"/>
      <c r="O149" s="26"/>
      <c r="P149" s="25"/>
    </row>
    <row r="150" spans="1:16" ht="12.75">
      <c r="A150" s="66">
        <f t="shared" si="8"/>
        <v>109</v>
      </c>
      <c r="B150" s="22" t="s">
        <v>10</v>
      </c>
      <c r="C150" s="89" t="s">
        <v>715</v>
      </c>
      <c r="D150" s="32" t="s">
        <v>3</v>
      </c>
      <c r="E150" s="163">
        <v>1</v>
      </c>
      <c r="F150" s="23"/>
      <c r="G150" s="64"/>
      <c r="H150" s="29"/>
      <c r="I150" s="23"/>
      <c r="J150" s="36"/>
      <c r="K150" s="25"/>
      <c r="L150" s="29"/>
      <c r="M150" s="26"/>
      <c r="N150" s="26"/>
      <c r="O150" s="26"/>
      <c r="P150" s="25"/>
    </row>
    <row r="151" spans="1:16" ht="12.75">
      <c r="A151" s="66">
        <f t="shared" si="8"/>
        <v>110</v>
      </c>
      <c r="B151" s="22" t="s">
        <v>10</v>
      </c>
      <c r="C151" s="89" t="s">
        <v>36</v>
      </c>
      <c r="D151" s="32" t="s">
        <v>3</v>
      </c>
      <c r="E151" s="163">
        <v>1</v>
      </c>
      <c r="F151" s="23"/>
      <c r="G151" s="64"/>
      <c r="H151" s="29"/>
      <c r="I151" s="36"/>
      <c r="J151" s="36"/>
      <c r="K151" s="25"/>
      <c r="L151" s="29"/>
      <c r="M151" s="26"/>
      <c r="N151" s="26"/>
      <c r="O151" s="26"/>
      <c r="P151" s="25"/>
    </row>
    <row r="152" spans="1:16" ht="12.75">
      <c r="A152" s="66"/>
      <c r="B152" s="22"/>
      <c r="C152" s="169" t="s">
        <v>719</v>
      </c>
      <c r="D152" s="32"/>
      <c r="E152" s="32"/>
      <c r="F152" s="23"/>
      <c r="G152" s="64"/>
      <c r="H152" s="29"/>
      <c r="I152" s="23"/>
      <c r="J152" s="36"/>
      <c r="K152" s="25"/>
      <c r="L152" s="29"/>
      <c r="M152" s="26"/>
      <c r="N152" s="26"/>
      <c r="O152" s="26"/>
      <c r="P152" s="25"/>
    </row>
    <row r="153" spans="1:16" ht="48">
      <c r="A153" s="66">
        <f>A151+1</f>
        <v>111</v>
      </c>
      <c r="B153" s="22" t="s">
        <v>10</v>
      </c>
      <c r="C153" s="89" t="s">
        <v>759</v>
      </c>
      <c r="D153" s="90" t="s">
        <v>35</v>
      </c>
      <c r="E153" s="32">
        <v>16</v>
      </c>
      <c r="F153" s="63"/>
      <c r="G153" s="64"/>
      <c r="H153" s="29"/>
      <c r="I153" s="23"/>
      <c r="J153" s="36"/>
      <c r="K153" s="25"/>
      <c r="L153" s="29"/>
      <c r="M153" s="26"/>
      <c r="N153" s="26"/>
      <c r="O153" s="26"/>
      <c r="P153" s="25"/>
    </row>
    <row r="154" spans="1:16" ht="48">
      <c r="A154" s="66">
        <f t="shared" si="8"/>
        <v>112</v>
      </c>
      <c r="B154" s="22" t="s">
        <v>10</v>
      </c>
      <c r="C154" s="89" t="s">
        <v>760</v>
      </c>
      <c r="D154" s="90" t="s">
        <v>35</v>
      </c>
      <c r="E154" s="32">
        <v>4</v>
      </c>
      <c r="F154" s="63"/>
      <c r="G154" s="64"/>
      <c r="H154" s="29"/>
      <c r="I154" s="63"/>
      <c r="J154" s="36"/>
      <c r="K154" s="25"/>
      <c r="L154" s="29"/>
      <c r="M154" s="26"/>
      <c r="N154" s="26"/>
      <c r="O154" s="26"/>
      <c r="P154" s="25"/>
    </row>
    <row r="155" spans="1:16" ht="48">
      <c r="A155" s="66">
        <f t="shared" si="8"/>
        <v>113</v>
      </c>
      <c r="B155" s="22" t="s">
        <v>10</v>
      </c>
      <c r="C155" s="89" t="s">
        <v>761</v>
      </c>
      <c r="D155" s="90" t="s">
        <v>35</v>
      </c>
      <c r="E155" s="32">
        <v>3</v>
      </c>
      <c r="F155" s="63"/>
      <c r="G155" s="64"/>
      <c r="H155" s="29"/>
      <c r="I155" s="36"/>
      <c r="J155" s="36"/>
      <c r="K155" s="25"/>
      <c r="L155" s="29"/>
      <c r="M155" s="26"/>
      <c r="N155" s="26"/>
      <c r="O155" s="26"/>
      <c r="P155" s="25"/>
    </row>
    <row r="156" spans="1:16" ht="48">
      <c r="A156" s="66">
        <f t="shared" si="8"/>
        <v>114</v>
      </c>
      <c r="B156" s="22" t="s">
        <v>10</v>
      </c>
      <c r="C156" s="89" t="s">
        <v>762</v>
      </c>
      <c r="D156" s="90" t="s">
        <v>35</v>
      </c>
      <c r="E156" s="32">
        <v>4</v>
      </c>
      <c r="F156" s="63"/>
      <c r="G156" s="64"/>
      <c r="H156" s="29"/>
      <c r="I156" s="36"/>
      <c r="J156" s="36"/>
      <c r="K156" s="25"/>
      <c r="L156" s="29"/>
      <c r="M156" s="26"/>
      <c r="N156" s="26"/>
      <c r="O156" s="26"/>
      <c r="P156" s="25"/>
    </row>
    <row r="157" spans="1:16" ht="48">
      <c r="A157" s="66">
        <f t="shared" si="8"/>
        <v>115</v>
      </c>
      <c r="B157" s="22" t="s">
        <v>10</v>
      </c>
      <c r="C157" s="89" t="s">
        <v>763</v>
      </c>
      <c r="D157" s="90" t="s">
        <v>35</v>
      </c>
      <c r="E157" s="32">
        <v>3</v>
      </c>
      <c r="F157" s="63"/>
      <c r="G157" s="64"/>
      <c r="H157" s="29"/>
      <c r="I157" s="36"/>
      <c r="J157" s="36"/>
      <c r="K157" s="25"/>
      <c r="L157" s="29"/>
      <c r="M157" s="26"/>
      <c r="N157" s="26"/>
      <c r="O157" s="26"/>
      <c r="P157" s="25"/>
    </row>
    <row r="158" spans="1:16" ht="48">
      <c r="A158" s="66">
        <f t="shared" si="8"/>
        <v>116</v>
      </c>
      <c r="B158" s="22" t="s">
        <v>10</v>
      </c>
      <c r="C158" s="89" t="s">
        <v>764</v>
      </c>
      <c r="D158" s="90" t="s">
        <v>35</v>
      </c>
      <c r="E158" s="32">
        <v>3</v>
      </c>
      <c r="F158" s="63"/>
      <c r="G158" s="64"/>
      <c r="H158" s="29"/>
      <c r="I158" s="23"/>
      <c r="J158" s="36"/>
      <c r="K158" s="25"/>
      <c r="L158" s="29"/>
      <c r="M158" s="26"/>
      <c r="N158" s="26"/>
      <c r="O158" s="26"/>
      <c r="P158" s="25"/>
    </row>
    <row r="159" spans="1:16" ht="48">
      <c r="A159" s="66">
        <f t="shared" si="8"/>
        <v>117</v>
      </c>
      <c r="B159" s="22" t="s">
        <v>10</v>
      </c>
      <c r="C159" s="89" t="s">
        <v>765</v>
      </c>
      <c r="D159" s="90" t="s">
        <v>35</v>
      </c>
      <c r="E159" s="32">
        <v>2</v>
      </c>
      <c r="F159" s="63"/>
      <c r="G159" s="64"/>
      <c r="H159" s="29"/>
      <c r="I159" s="23"/>
      <c r="J159" s="36"/>
      <c r="K159" s="25"/>
      <c r="L159" s="29"/>
      <c r="M159" s="26"/>
      <c r="N159" s="26"/>
      <c r="O159" s="26"/>
      <c r="P159" s="25"/>
    </row>
    <row r="160" spans="1:16" ht="36">
      <c r="A160" s="66">
        <f t="shared" si="8"/>
        <v>118</v>
      </c>
      <c r="B160" s="22" t="s">
        <v>10</v>
      </c>
      <c r="C160" s="89" t="s">
        <v>766</v>
      </c>
      <c r="D160" s="32" t="s">
        <v>35</v>
      </c>
      <c r="E160" s="32">
        <v>1</v>
      </c>
      <c r="F160" s="23"/>
      <c r="G160" s="64"/>
      <c r="H160" s="29"/>
      <c r="I160" s="36"/>
      <c r="J160" s="36"/>
      <c r="K160" s="25"/>
      <c r="L160" s="29"/>
      <c r="M160" s="26"/>
      <c r="N160" s="26"/>
      <c r="O160" s="26"/>
      <c r="P160" s="25"/>
    </row>
    <row r="161" spans="1:16" ht="36">
      <c r="A161" s="66">
        <f t="shared" si="8"/>
        <v>119</v>
      </c>
      <c r="B161" s="22" t="s">
        <v>10</v>
      </c>
      <c r="C161" s="89" t="s">
        <v>767</v>
      </c>
      <c r="D161" s="32" t="s">
        <v>35</v>
      </c>
      <c r="E161" s="32">
        <v>1</v>
      </c>
      <c r="F161" s="23"/>
      <c r="G161" s="64"/>
      <c r="H161" s="29"/>
      <c r="I161" s="23"/>
      <c r="J161" s="36"/>
      <c r="K161" s="25"/>
      <c r="L161" s="29"/>
      <c r="M161" s="26"/>
      <c r="N161" s="26"/>
      <c r="O161" s="26"/>
      <c r="P161" s="25"/>
    </row>
    <row r="162" spans="1:16" ht="12.75">
      <c r="A162" s="66">
        <f t="shared" si="8"/>
        <v>120</v>
      </c>
      <c r="B162" s="22" t="s">
        <v>10</v>
      </c>
      <c r="C162" s="89" t="s">
        <v>721</v>
      </c>
      <c r="D162" s="32" t="s">
        <v>35</v>
      </c>
      <c r="E162" s="32">
        <v>1</v>
      </c>
      <c r="F162" s="23"/>
      <c r="G162" s="64"/>
      <c r="H162" s="29"/>
      <c r="I162" s="23"/>
      <c r="J162" s="36"/>
      <c r="K162" s="25"/>
      <c r="L162" s="29"/>
      <c r="M162" s="26"/>
      <c r="N162" s="26"/>
      <c r="O162" s="26"/>
      <c r="P162" s="25"/>
    </row>
    <row r="163" spans="1:16" ht="24">
      <c r="A163" s="66">
        <f t="shared" si="8"/>
        <v>121</v>
      </c>
      <c r="B163" s="22" t="s">
        <v>10</v>
      </c>
      <c r="C163" s="89" t="s">
        <v>722</v>
      </c>
      <c r="D163" s="32" t="s">
        <v>35</v>
      </c>
      <c r="E163" s="32">
        <v>3</v>
      </c>
      <c r="F163" s="23"/>
      <c r="G163" s="64"/>
      <c r="H163" s="29"/>
      <c r="I163" s="23"/>
      <c r="J163" s="36"/>
      <c r="K163" s="25"/>
      <c r="L163" s="29"/>
      <c r="M163" s="26"/>
      <c r="N163" s="26"/>
      <c r="O163" s="26"/>
      <c r="P163" s="25"/>
    </row>
    <row r="164" spans="1:16" ht="12.75">
      <c r="A164" s="66">
        <f t="shared" si="8"/>
        <v>122</v>
      </c>
      <c r="B164" s="22" t="s">
        <v>10</v>
      </c>
      <c r="C164" s="89" t="s">
        <v>36</v>
      </c>
      <c r="D164" s="32" t="s">
        <v>3</v>
      </c>
      <c r="E164" s="32">
        <v>1</v>
      </c>
      <c r="F164" s="23"/>
      <c r="G164" s="64"/>
      <c r="H164" s="29"/>
      <c r="I164" s="23"/>
      <c r="J164" s="36"/>
      <c r="K164" s="25"/>
      <c r="L164" s="29"/>
      <c r="M164" s="26"/>
      <c r="N164" s="26"/>
      <c r="O164" s="26"/>
      <c r="P164" s="25"/>
    </row>
    <row r="165" spans="1:16" ht="12.75">
      <c r="A165" s="66">
        <f t="shared" si="8"/>
        <v>123</v>
      </c>
      <c r="B165" s="22"/>
      <c r="C165" s="167"/>
      <c r="D165" s="93"/>
      <c r="E165" s="93"/>
      <c r="F165" s="164"/>
      <c r="G165" s="64"/>
      <c r="H165" s="29"/>
      <c r="I165" s="23"/>
      <c r="J165" s="36"/>
      <c r="K165" s="25"/>
      <c r="L165" s="29"/>
      <c r="M165" s="26"/>
      <c r="N165" s="26"/>
      <c r="O165" s="26"/>
      <c r="P165" s="25"/>
    </row>
    <row r="166" spans="1:16" ht="24">
      <c r="A166" s="66">
        <f t="shared" si="8"/>
        <v>124</v>
      </c>
      <c r="B166" s="22"/>
      <c r="C166" s="169" t="s">
        <v>723</v>
      </c>
      <c r="D166" s="32"/>
      <c r="E166" s="32"/>
      <c r="F166" s="23"/>
      <c r="G166" s="64"/>
      <c r="H166" s="29"/>
      <c r="I166" s="23"/>
      <c r="J166" s="36"/>
      <c r="K166" s="25"/>
      <c r="L166" s="29"/>
      <c r="M166" s="26"/>
      <c r="N166" s="26"/>
      <c r="O166" s="26"/>
      <c r="P166" s="25"/>
    </row>
    <row r="167" spans="1:16" ht="24">
      <c r="A167" s="66">
        <f t="shared" si="8"/>
        <v>125</v>
      </c>
      <c r="B167" s="22" t="s">
        <v>10</v>
      </c>
      <c r="C167" s="89" t="s">
        <v>768</v>
      </c>
      <c r="D167" s="32" t="s">
        <v>35</v>
      </c>
      <c r="E167" s="32">
        <v>60</v>
      </c>
      <c r="F167" s="23"/>
      <c r="G167" s="64"/>
      <c r="H167" s="29"/>
      <c r="I167" s="23"/>
      <c r="J167" s="36"/>
      <c r="K167" s="25"/>
      <c r="L167" s="29"/>
      <c r="M167" s="26"/>
      <c r="N167" s="26"/>
      <c r="O167" s="26"/>
      <c r="P167" s="25"/>
    </row>
    <row r="168" spans="1:16" ht="24">
      <c r="A168" s="66">
        <f t="shared" si="8"/>
        <v>126</v>
      </c>
      <c r="B168" s="22" t="s">
        <v>10</v>
      </c>
      <c r="C168" s="89" t="s">
        <v>769</v>
      </c>
      <c r="D168" s="32" t="s">
        <v>35</v>
      </c>
      <c r="E168" s="32">
        <v>3</v>
      </c>
      <c r="F168" s="23"/>
      <c r="G168" s="64"/>
      <c r="H168" s="29"/>
      <c r="I168" s="23"/>
      <c r="J168" s="36"/>
      <c r="K168" s="25"/>
      <c r="L168" s="29"/>
      <c r="M168" s="26"/>
      <c r="N168" s="26"/>
      <c r="O168" s="26"/>
      <c r="P168" s="25"/>
    </row>
    <row r="169" spans="1:16" ht="12.75">
      <c r="A169" s="66">
        <f t="shared" si="8"/>
        <v>127</v>
      </c>
      <c r="B169" s="22" t="s">
        <v>10</v>
      </c>
      <c r="C169" s="89" t="s">
        <v>724</v>
      </c>
      <c r="D169" s="32" t="s">
        <v>35</v>
      </c>
      <c r="E169" s="32">
        <v>3</v>
      </c>
      <c r="F169" s="23"/>
      <c r="G169" s="64"/>
      <c r="H169" s="29"/>
      <c r="I169" s="23"/>
      <c r="J169" s="36"/>
      <c r="K169" s="25"/>
      <c r="L169" s="29"/>
      <c r="M169" s="26"/>
      <c r="N169" s="26"/>
      <c r="O169" s="26"/>
      <c r="P169" s="25"/>
    </row>
    <row r="170" spans="1:16" ht="12.75">
      <c r="A170" s="66">
        <f t="shared" si="8"/>
        <v>128</v>
      </c>
      <c r="B170" s="22" t="s">
        <v>10</v>
      </c>
      <c r="C170" s="89" t="s">
        <v>725</v>
      </c>
      <c r="D170" s="32" t="s">
        <v>35</v>
      </c>
      <c r="E170" s="32">
        <v>9</v>
      </c>
      <c r="F170" s="23"/>
      <c r="G170" s="64"/>
      <c r="H170" s="29"/>
      <c r="I170" s="23"/>
      <c r="J170" s="36"/>
      <c r="K170" s="25"/>
      <c r="L170" s="29"/>
      <c r="M170" s="26"/>
      <c r="N170" s="26"/>
      <c r="O170" s="26"/>
      <c r="P170" s="25"/>
    </row>
    <row r="171" spans="1:16" ht="12.75">
      <c r="A171" s="66">
        <f t="shared" si="8"/>
        <v>129</v>
      </c>
      <c r="B171" s="22" t="s">
        <v>10</v>
      </c>
      <c r="C171" s="89" t="s">
        <v>726</v>
      </c>
      <c r="D171" s="32" t="s">
        <v>35</v>
      </c>
      <c r="E171" s="32">
        <v>10</v>
      </c>
      <c r="F171" s="23"/>
      <c r="G171" s="64"/>
      <c r="H171" s="29"/>
      <c r="I171" s="23"/>
      <c r="J171" s="36"/>
      <c r="K171" s="25"/>
      <c r="L171" s="29"/>
      <c r="M171" s="26"/>
      <c r="N171" s="26"/>
      <c r="O171" s="26"/>
      <c r="P171" s="25"/>
    </row>
    <row r="172" spans="1:16" ht="24">
      <c r="A172" s="66">
        <f t="shared" si="8"/>
        <v>130</v>
      </c>
      <c r="B172" s="22" t="s">
        <v>10</v>
      </c>
      <c r="C172" s="89" t="s">
        <v>770</v>
      </c>
      <c r="D172" s="32" t="s">
        <v>35</v>
      </c>
      <c r="E172" s="32">
        <v>2</v>
      </c>
      <c r="F172" s="23"/>
      <c r="G172" s="64"/>
      <c r="H172" s="29"/>
      <c r="I172" s="23"/>
      <c r="J172" s="36"/>
      <c r="K172" s="25"/>
      <c r="L172" s="29"/>
      <c r="M172" s="26"/>
      <c r="N172" s="26"/>
      <c r="O172" s="26"/>
      <c r="P172" s="25"/>
    </row>
    <row r="173" spans="1:16" ht="24">
      <c r="A173" s="66">
        <f t="shared" si="8"/>
        <v>131</v>
      </c>
      <c r="B173" s="22" t="s">
        <v>10</v>
      </c>
      <c r="C173" s="89" t="s">
        <v>727</v>
      </c>
      <c r="D173" s="32" t="s">
        <v>35</v>
      </c>
      <c r="E173" s="32">
        <v>7</v>
      </c>
      <c r="F173" s="23"/>
      <c r="G173" s="64"/>
      <c r="H173" s="29"/>
      <c r="I173" s="23"/>
      <c r="J173" s="36"/>
      <c r="K173" s="25"/>
      <c r="L173" s="29"/>
      <c r="M173" s="26"/>
      <c r="N173" s="26"/>
      <c r="O173" s="26"/>
      <c r="P173" s="25"/>
    </row>
    <row r="174" spans="1:16" ht="24">
      <c r="A174" s="66">
        <f t="shared" si="8"/>
        <v>132</v>
      </c>
      <c r="B174" s="22" t="s">
        <v>10</v>
      </c>
      <c r="C174" s="89" t="s">
        <v>728</v>
      </c>
      <c r="D174" s="32" t="s">
        <v>35</v>
      </c>
      <c r="E174" s="32">
        <v>5</v>
      </c>
      <c r="F174" s="23"/>
      <c r="G174" s="64"/>
      <c r="H174" s="29"/>
      <c r="I174" s="23"/>
      <c r="J174" s="36"/>
      <c r="K174" s="25"/>
      <c r="L174" s="29"/>
      <c r="M174" s="26"/>
      <c r="N174" s="26"/>
      <c r="O174" s="26"/>
      <c r="P174" s="25"/>
    </row>
    <row r="175" spans="1:16" ht="24">
      <c r="A175" s="66">
        <f t="shared" si="8"/>
        <v>133</v>
      </c>
      <c r="B175" s="22" t="s">
        <v>10</v>
      </c>
      <c r="C175" s="89" t="s">
        <v>729</v>
      </c>
      <c r="D175" s="32" t="s">
        <v>35</v>
      </c>
      <c r="E175" s="32">
        <v>3</v>
      </c>
      <c r="F175" s="23"/>
      <c r="G175" s="64"/>
      <c r="H175" s="29"/>
      <c r="I175" s="23"/>
      <c r="J175" s="36"/>
      <c r="K175" s="25"/>
      <c r="L175" s="29"/>
      <c r="M175" s="26"/>
      <c r="N175" s="26"/>
      <c r="O175" s="26"/>
      <c r="P175" s="25"/>
    </row>
    <row r="176" spans="1:16" ht="24">
      <c r="A176" s="66">
        <f t="shared" si="8"/>
        <v>134</v>
      </c>
      <c r="B176" s="22" t="s">
        <v>10</v>
      </c>
      <c r="C176" s="89" t="s">
        <v>730</v>
      </c>
      <c r="D176" s="32" t="s">
        <v>35</v>
      </c>
      <c r="E176" s="32">
        <v>2</v>
      </c>
      <c r="F176" s="23"/>
      <c r="G176" s="64"/>
      <c r="H176" s="29"/>
      <c r="I176" s="23"/>
      <c r="J176" s="36"/>
      <c r="K176" s="25"/>
      <c r="L176" s="29"/>
      <c r="M176" s="26"/>
      <c r="N176" s="26"/>
      <c r="O176" s="26"/>
      <c r="P176" s="25"/>
    </row>
    <row r="177" spans="1:16" ht="24">
      <c r="A177" s="66">
        <f t="shared" si="8"/>
        <v>135</v>
      </c>
      <c r="B177" s="22" t="s">
        <v>10</v>
      </c>
      <c r="C177" s="89" t="s">
        <v>731</v>
      </c>
      <c r="D177" s="32" t="s">
        <v>35</v>
      </c>
      <c r="E177" s="32">
        <v>3</v>
      </c>
      <c r="F177" s="23"/>
      <c r="G177" s="64"/>
      <c r="H177" s="29"/>
      <c r="I177" s="23"/>
      <c r="J177" s="36"/>
      <c r="K177" s="25"/>
      <c r="L177" s="29"/>
      <c r="M177" s="26"/>
      <c r="N177" s="26"/>
      <c r="O177" s="26"/>
      <c r="P177" s="25"/>
    </row>
    <row r="178" spans="1:16" ht="12.75">
      <c r="A178" s="66">
        <f t="shared" si="8"/>
        <v>136</v>
      </c>
      <c r="B178" s="22" t="s">
        <v>10</v>
      </c>
      <c r="C178" s="89" t="s">
        <v>732</v>
      </c>
      <c r="D178" s="32" t="s">
        <v>35</v>
      </c>
      <c r="E178" s="32">
        <v>81</v>
      </c>
      <c r="F178" s="23"/>
      <c r="G178" s="64"/>
      <c r="H178" s="29"/>
      <c r="I178" s="23"/>
      <c r="J178" s="36"/>
      <c r="K178" s="25"/>
      <c r="L178" s="29"/>
      <c r="M178" s="26"/>
      <c r="N178" s="26"/>
      <c r="O178" s="26"/>
      <c r="P178" s="25"/>
    </row>
    <row r="179" spans="1:16" ht="24">
      <c r="A179" s="66">
        <f t="shared" si="8"/>
        <v>137</v>
      </c>
      <c r="B179" s="22" t="s">
        <v>10</v>
      </c>
      <c r="C179" s="89" t="s">
        <v>771</v>
      </c>
      <c r="D179" s="32" t="s">
        <v>35</v>
      </c>
      <c r="E179" s="32">
        <v>1</v>
      </c>
      <c r="F179" s="23"/>
      <c r="G179" s="64"/>
      <c r="H179" s="29"/>
      <c r="I179" s="23"/>
      <c r="J179" s="36"/>
      <c r="K179" s="25"/>
      <c r="L179" s="29"/>
      <c r="M179" s="26"/>
      <c r="N179" s="26"/>
      <c r="O179" s="26"/>
      <c r="P179" s="25"/>
    </row>
    <row r="180" spans="1:16" ht="12.75">
      <c r="A180" s="66">
        <f t="shared" si="8"/>
        <v>138</v>
      </c>
      <c r="B180" s="22" t="s">
        <v>10</v>
      </c>
      <c r="C180" s="165" t="s">
        <v>733</v>
      </c>
      <c r="D180" s="32" t="s">
        <v>35</v>
      </c>
      <c r="E180" s="32">
        <v>40</v>
      </c>
      <c r="F180" s="23"/>
      <c r="G180" s="64"/>
      <c r="H180" s="29"/>
      <c r="I180" s="23"/>
      <c r="J180" s="36"/>
      <c r="K180" s="25"/>
      <c r="L180" s="29"/>
      <c r="M180" s="26"/>
      <c r="N180" s="26"/>
      <c r="O180" s="26"/>
      <c r="P180" s="25"/>
    </row>
    <row r="181" spans="1:16" ht="12.75">
      <c r="A181" s="66">
        <f t="shared" si="8"/>
        <v>139</v>
      </c>
      <c r="B181" s="22" t="s">
        <v>10</v>
      </c>
      <c r="C181" s="89" t="s">
        <v>36</v>
      </c>
      <c r="D181" s="32" t="s">
        <v>3</v>
      </c>
      <c r="E181" s="32">
        <v>1</v>
      </c>
      <c r="F181" s="23"/>
      <c r="G181" s="64"/>
      <c r="H181" s="29"/>
      <c r="I181" s="23"/>
      <c r="J181" s="36"/>
      <c r="K181" s="25"/>
      <c r="L181" s="29"/>
      <c r="M181" s="26"/>
      <c r="N181" s="26"/>
      <c r="O181" s="26"/>
      <c r="P181" s="25"/>
    </row>
    <row r="182" spans="1:16" ht="12.75">
      <c r="A182" s="66"/>
      <c r="B182" s="22"/>
      <c r="C182" s="168" t="s">
        <v>38</v>
      </c>
      <c r="D182" s="32"/>
      <c r="E182" s="32"/>
      <c r="F182" s="23"/>
      <c r="G182" s="64"/>
      <c r="H182" s="29"/>
      <c r="I182" s="23"/>
      <c r="J182" s="36"/>
      <c r="K182" s="25"/>
      <c r="L182" s="29"/>
      <c r="M182" s="26"/>
      <c r="N182" s="26"/>
      <c r="O182" s="26"/>
      <c r="P182" s="25"/>
    </row>
    <row r="183" spans="1:16" ht="12.75">
      <c r="A183" s="66">
        <f>A181+1</f>
        <v>140</v>
      </c>
      <c r="B183" s="22" t="s">
        <v>10</v>
      </c>
      <c r="C183" s="89" t="s">
        <v>734</v>
      </c>
      <c r="D183" s="32"/>
      <c r="E183" s="32"/>
      <c r="F183" s="23"/>
      <c r="G183" s="64"/>
      <c r="H183" s="29"/>
      <c r="I183" s="23"/>
      <c r="J183" s="36"/>
      <c r="K183" s="25"/>
      <c r="L183" s="29"/>
      <c r="M183" s="26"/>
      <c r="N183" s="26"/>
      <c r="O183" s="26"/>
      <c r="P183" s="25"/>
    </row>
    <row r="184" spans="1:16" ht="12.75">
      <c r="A184" s="66">
        <f t="shared" si="8"/>
        <v>141</v>
      </c>
      <c r="B184" s="22" t="s">
        <v>10</v>
      </c>
      <c r="C184" s="89" t="s">
        <v>772</v>
      </c>
      <c r="D184" s="32" t="s">
        <v>2</v>
      </c>
      <c r="E184" s="32">
        <v>310</v>
      </c>
      <c r="F184" s="23"/>
      <c r="G184" s="64"/>
      <c r="H184" s="29"/>
      <c r="I184" s="23"/>
      <c r="J184" s="36"/>
      <c r="K184" s="25"/>
      <c r="L184" s="29"/>
      <c r="M184" s="26"/>
      <c r="N184" s="26"/>
      <c r="O184" s="26"/>
      <c r="P184" s="25"/>
    </row>
    <row r="185" spans="1:16" ht="12.75">
      <c r="A185" s="66">
        <f t="shared" si="8"/>
        <v>142</v>
      </c>
      <c r="B185" s="22" t="s">
        <v>10</v>
      </c>
      <c r="C185" s="89" t="s">
        <v>773</v>
      </c>
      <c r="D185" s="32" t="s">
        <v>2</v>
      </c>
      <c r="E185" s="32">
        <v>10</v>
      </c>
      <c r="F185" s="23"/>
      <c r="G185" s="64"/>
      <c r="H185" s="29"/>
      <c r="I185" s="23"/>
      <c r="J185" s="36"/>
      <c r="K185" s="25"/>
      <c r="L185" s="29"/>
      <c r="M185" s="26"/>
      <c r="N185" s="26"/>
      <c r="O185" s="26"/>
      <c r="P185" s="25"/>
    </row>
    <row r="186" spans="1:16" ht="12.75">
      <c r="A186" s="66">
        <f t="shared" si="8"/>
        <v>143</v>
      </c>
      <c r="B186" s="22" t="s">
        <v>10</v>
      </c>
      <c r="C186" s="89" t="s">
        <v>774</v>
      </c>
      <c r="D186" s="32" t="s">
        <v>2</v>
      </c>
      <c r="E186" s="32">
        <v>330</v>
      </c>
      <c r="F186" s="23"/>
      <c r="G186" s="64"/>
      <c r="H186" s="29"/>
      <c r="I186" s="23"/>
      <c r="J186" s="36"/>
      <c r="K186" s="25"/>
      <c r="L186" s="29"/>
      <c r="M186" s="26"/>
      <c r="N186" s="26"/>
      <c r="O186" s="26"/>
      <c r="P186" s="25"/>
    </row>
    <row r="187" spans="1:16" ht="12.75">
      <c r="A187" s="66">
        <f t="shared" si="8"/>
        <v>144</v>
      </c>
      <c r="B187" s="22" t="s">
        <v>10</v>
      </c>
      <c r="C187" s="165" t="s">
        <v>775</v>
      </c>
      <c r="D187" s="32" t="s">
        <v>2</v>
      </c>
      <c r="E187" s="32">
        <v>10</v>
      </c>
      <c r="F187" s="23"/>
      <c r="G187" s="64"/>
      <c r="H187" s="29"/>
      <c r="I187" s="23"/>
      <c r="J187" s="36"/>
      <c r="K187" s="25"/>
      <c r="L187" s="29"/>
      <c r="M187" s="26"/>
      <c r="N187" s="26"/>
      <c r="O187" s="26"/>
      <c r="P187" s="25"/>
    </row>
    <row r="188" spans="1:16" ht="24">
      <c r="A188" s="66">
        <f t="shared" si="8"/>
        <v>145</v>
      </c>
      <c r="B188" s="22" t="s">
        <v>10</v>
      </c>
      <c r="C188" s="89" t="s">
        <v>776</v>
      </c>
      <c r="D188" s="32" t="s">
        <v>2</v>
      </c>
      <c r="E188" s="32">
        <v>10</v>
      </c>
      <c r="F188" s="23"/>
      <c r="G188" s="64"/>
      <c r="H188" s="29"/>
      <c r="I188" s="23"/>
      <c r="J188" s="36"/>
      <c r="K188" s="25"/>
      <c r="L188" s="29"/>
      <c r="M188" s="26"/>
      <c r="N188" s="26"/>
      <c r="O188" s="26"/>
      <c r="P188" s="25"/>
    </row>
    <row r="189" spans="1:16" ht="24">
      <c r="A189" s="66">
        <f t="shared" si="8"/>
        <v>146</v>
      </c>
      <c r="B189" s="22" t="s">
        <v>10</v>
      </c>
      <c r="C189" s="89" t="s">
        <v>777</v>
      </c>
      <c r="D189" s="32" t="s">
        <v>2</v>
      </c>
      <c r="E189" s="32">
        <v>20</v>
      </c>
      <c r="F189" s="23"/>
      <c r="G189" s="64"/>
      <c r="H189" s="29"/>
      <c r="I189" s="23"/>
      <c r="J189" s="36"/>
      <c r="K189" s="25"/>
      <c r="L189" s="29"/>
      <c r="M189" s="26"/>
      <c r="N189" s="26"/>
      <c r="O189" s="26"/>
      <c r="P189" s="25"/>
    </row>
    <row r="190" spans="1:16" ht="12.75">
      <c r="A190" s="66">
        <f t="shared" si="8"/>
        <v>147</v>
      </c>
      <c r="B190" s="22" t="s">
        <v>10</v>
      </c>
      <c r="C190" s="89" t="s">
        <v>735</v>
      </c>
      <c r="D190" s="32" t="s">
        <v>2</v>
      </c>
      <c r="E190" s="32">
        <v>100</v>
      </c>
      <c r="F190" s="23"/>
      <c r="G190" s="64"/>
      <c r="H190" s="29"/>
      <c r="I190" s="23"/>
      <c r="J190" s="36"/>
      <c r="K190" s="25"/>
      <c r="L190" s="29"/>
      <c r="M190" s="26"/>
      <c r="N190" s="26"/>
      <c r="O190" s="26"/>
      <c r="P190" s="25"/>
    </row>
    <row r="191" spans="1:16" ht="12.75">
      <c r="A191" s="66">
        <f t="shared" si="8"/>
        <v>148</v>
      </c>
      <c r="B191" s="22" t="s">
        <v>10</v>
      </c>
      <c r="C191" s="89" t="s">
        <v>37</v>
      </c>
      <c r="D191" s="32" t="s">
        <v>2</v>
      </c>
      <c r="E191" s="32">
        <v>100</v>
      </c>
      <c r="F191" s="23"/>
      <c r="G191" s="64"/>
      <c r="H191" s="29"/>
      <c r="I191" s="23"/>
      <c r="J191" s="36"/>
      <c r="K191" s="25"/>
      <c r="L191" s="29"/>
      <c r="M191" s="26"/>
      <c r="N191" s="26"/>
      <c r="O191" s="26"/>
      <c r="P191" s="25"/>
    </row>
    <row r="192" spans="1:16" ht="24">
      <c r="A192" s="66">
        <f t="shared" si="8"/>
        <v>149</v>
      </c>
      <c r="B192" s="22" t="s">
        <v>10</v>
      </c>
      <c r="C192" s="89" t="s">
        <v>736</v>
      </c>
      <c r="D192" s="32" t="s">
        <v>2</v>
      </c>
      <c r="E192" s="32">
        <v>25</v>
      </c>
      <c r="F192" s="23"/>
      <c r="G192" s="64"/>
      <c r="H192" s="29"/>
      <c r="I192" s="23"/>
      <c r="J192" s="36"/>
      <c r="K192" s="25"/>
      <c r="L192" s="29"/>
      <c r="M192" s="26"/>
      <c r="N192" s="26"/>
      <c r="O192" s="26"/>
      <c r="P192" s="25"/>
    </row>
    <row r="193" spans="1:16" ht="24">
      <c r="A193" s="66">
        <f t="shared" si="8"/>
        <v>150</v>
      </c>
      <c r="B193" s="22" t="s">
        <v>10</v>
      </c>
      <c r="C193" s="89" t="s">
        <v>737</v>
      </c>
      <c r="D193" s="32" t="s">
        <v>2</v>
      </c>
      <c r="E193" s="32">
        <v>6</v>
      </c>
      <c r="F193" s="23"/>
      <c r="G193" s="64"/>
      <c r="H193" s="29"/>
      <c r="I193" s="23"/>
      <c r="J193" s="36"/>
      <c r="K193" s="25"/>
      <c r="L193" s="29"/>
      <c r="M193" s="26"/>
      <c r="N193" s="26"/>
      <c r="O193" s="26"/>
      <c r="P193" s="25"/>
    </row>
    <row r="194" spans="1:16" ht="12.75">
      <c r="A194" s="66">
        <f t="shared" si="8"/>
        <v>151</v>
      </c>
      <c r="B194" s="22" t="s">
        <v>10</v>
      </c>
      <c r="C194" s="89" t="s">
        <v>36</v>
      </c>
      <c r="D194" s="32" t="s">
        <v>3</v>
      </c>
      <c r="E194" s="32">
        <v>1</v>
      </c>
      <c r="F194" s="23"/>
      <c r="G194" s="64"/>
      <c r="H194" s="29"/>
      <c r="I194" s="23"/>
      <c r="J194" s="36"/>
      <c r="K194" s="25"/>
      <c r="L194" s="29"/>
      <c r="M194" s="26"/>
      <c r="N194" s="26"/>
      <c r="O194" s="26"/>
      <c r="P194" s="25"/>
    </row>
    <row r="195" spans="1:16" ht="12.75">
      <c r="A195" s="66"/>
      <c r="B195" s="22"/>
      <c r="C195" s="168" t="s">
        <v>738</v>
      </c>
      <c r="D195" s="32"/>
      <c r="E195" s="32"/>
      <c r="F195" s="23"/>
      <c r="G195" s="64"/>
      <c r="H195" s="29"/>
      <c r="I195" s="23"/>
      <c r="J195" s="36"/>
      <c r="K195" s="25"/>
      <c r="L195" s="29"/>
      <c r="M195" s="26"/>
      <c r="N195" s="26"/>
      <c r="O195" s="26"/>
      <c r="P195" s="25"/>
    </row>
    <row r="196" spans="1:16" ht="12.75">
      <c r="A196" s="66">
        <f>A194+1</f>
        <v>152</v>
      </c>
      <c r="B196" s="22" t="s">
        <v>10</v>
      </c>
      <c r="C196" s="89" t="s">
        <v>739</v>
      </c>
      <c r="D196" s="32" t="s">
        <v>706</v>
      </c>
      <c r="E196" s="32">
        <v>3</v>
      </c>
      <c r="F196" s="23"/>
      <c r="G196" s="64"/>
      <c r="H196" s="29"/>
      <c r="I196" s="23"/>
      <c r="J196" s="36"/>
      <c r="K196" s="25"/>
      <c r="L196" s="29"/>
      <c r="M196" s="26"/>
      <c r="N196" s="26"/>
      <c r="O196" s="26"/>
      <c r="P196" s="25"/>
    </row>
    <row r="197" spans="1:16" ht="12.75">
      <c r="A197" s="66">
        <f>A196+1</f>
        <v>153</v>
      </c>
      <c r="B197" s="22" t="s">
        <v>10</v>
      </c>
      <c r="C197" s="89" t="s">
        <v>36</v>
      </c>
      <c r="D197" s="32" t="s">
        <v>3</v>
      </c>
      <c r="E197" s="32">
        <v>1</v>
      </c>
      <c r="F197" s="23"/>
      <c r="G197" s="64"/>
      <c r="H197" s="29"/>
      <c r="I197" s="23"/>
      <c r="J197" s="36"/>
      <c r="K197" s="25"/>
      <c r="L197" s="29"/>
      <c r="M197" s="26"/>
      <c r="N197" s="26"/>
      <c r="O197" s="26"/>
      <c r="P197" s="25"/>
    </row>
    <row r="198" spans="1:16" ht="60">
      <c r="A198" s="66"/>
      <c r="B198" s="22"/>
      <c r="C198" s="169" t="s">
        <v>740</v>
      </c>
      <c r="D198" s="32"/>
      <c r="E198" s="32"/>
      <c r="F198" s="23"/>
      <c r="G198" s="64"/>
      <c r="H198" s="29"/>
      <c r="I198" s="23"/>
      <c r="J198" s="36"/>
      <c r="K198" s="25"/>
      <c r="L198" s="29"/>
      <c r="M198" s="26"/>
      <c r="N198" s="26"/>
      <c r="O198" s="26"/>
      <c r="P198" s="25"/>
    </row>
    <row r="199" spans="1:16" ht="24">
      <c r="A199" s="66">
        <f>A197+1</f>
        <v>154</v>
      </c>
      <c r="B199" s="22" t="s">
        <v>10</v>
      </c>
      <c r="C199" s="89" t="s">
        <v>741</v>
      </c>
      <c r="D199" s="32" t="s">
        <v>35</v>
      </c>
      <c r="E199" s="32">
        <v>30</v>
      </c>
      <c r="F199" s="23"/>
      <c r="G199" s="64"/>
      <c r="H199" s="29"/>
      <c r="I199" s="23"/>
      <c r="J199" s="36"/>
      <c r="K199" s="25"/>
      <c r="L199" s="29"/>
      <c r="M199" s="26"/>
      <c r="N199" s="26"/>
      <c r="O199" s="26"/>
      <c r="P199" s="25"/>
    </row>
    <row r="200" spans="1:16" ht="24">
      <c r="A200" s="66">
        <f>A199+1</f>
        <v>155</v>
      </c>
      <c r="B200" s="22" t="s">
        <v>10</v>
      </c>
      <c r="C200" s="89" t="s">
        <v>742</v>
      </c>
      <c r="D200" s="32" t="s">
        <v>35</v>
      </c>
      <c r="E200" s="32">
        <v>1</v>
      </c>
      <c r="F200" s="23"/>
      <c r="G200" s="64"/>
      <c r="H200" s="29"/>
      <c r="I200" s="23"/>
      <c r="J200" s="36"/>
      <c r="K200" s="25"/>
      <c r="L200" s="29"/>
      <c r="M200" s="26"/>
      <c r="N200" s="26"/>
      <c r="O200" s="26"/>
      <c r="P200" s="25"/>
    </row>
    <row r="201" spans="1:16" ht="24">
      <c r="A201" s="66">
        <f>A200+1</f>
        <v>156</v>
      </c>
      <c r="B201" s="22" t="s">
        <v>10</v>
      </c>
      <c r="C201" s="89" t="s">
        <v>34</v>
      </c>
      <c r="D201" s="32" t="s">
        <v>2</v>
      </c>
      <c r="E201" s="32">
        <v>50</v>
      </c>
      <c r="F201" s="23"/>
      <c r="G201" s="64"/>
      <c r="H201" s="29"/>
      <c r="I201" s="23"/>
      <c r="J201" s="36"/>
      <c r="K201" s="25"/>
      <c r="L201" s="29"/>
      <c r="M201" s="26"/>
      <c r="N201" s="26"/>
      <c r="O201" s="26"/>
      <c r="P201" s="25"/>
    </row>
    <row r="202" spans="1:16" ht="48">
      <c r="A202" s="66"/>
      <c r="B202" s="22"/>
      <c r="C202" s="168" t="s">
        <v>743</v>
      </c>
      <c r="D202" s="32"/>
      <c r="E202" s="32"/>
      <c r="F202" s="23"/>
      <c r="G202" s="64"/>
      <c r="H202" s="29"/>
      <c r="I202" s="23"/>
      <c r="J202" s="36"/>
      <c r="K202" s="25"/>
      <c r="L202" s="29"/>
      <c r="M202" s="26"/>
      <c r="N202" s="26"/>
      <c r="O202" s="26"/>
      <c r="P202" s="25"/>
    </row>
    <row r="203" spans="1:16" ht="38.25">
      <c r="A203" s="66">
        <f>A201+1</f>
        <v>157</v>
      </c>
      <c r="B203" s="22" t="s">
        <v>10</v>
      </c>
      <c r="C203" s="209" t="s">
        <v>744</v>
      </c>
      <c r="D203" s="208" t="s">
        <v>35</v>
      </c>
      <c r="E203" s="32">
        <v>2</v>
      </c>
      <c r="F203" s="23"/>
      <c r="G203" s="64"/>
      <c r="H203" s="29"/>
      <c r="I203" s="23"/>
      <c r="J203" s="36"/>
      <c r="K203" s="25"/>
      <c r="L203" s="29"/>
      <c r="M203" s="26"/>
      <c r="N203" s="26"/>
      <c r="O203" s="26"/>
      <c r="P203" s="25"/>
    </row>
    <row r="204" spans="1:16" ht="24">
      <c r="A204" s="66">
        <f aca="true" t="shared" si="9" ref="A204:A212">A203+1</f>
        <v>158</v>
      </c>
      <c r="B204" s="22" t="s">
        <v>10</v>
      </c>
      <c r="C204" s="89" t="s">
        <v>745</v>
      </c>
      <c r="D204" s="208" t="s">
        <v>35</v>
      </c>
      <c r="E204" s="32">
        <v>2</v>
      </c>
      <c r="F204" s="23"/>
      <c r="G204" s="64"/>
      <c r="H204" s="29"/>
      <c r="I204" s="23"/>
      <c r="J204" s="36"/>
      <c r="K204" s="25"/>
      <c r="L204" s="29"/>
      <c r="M204" s="26"/>
      <c r="N204" s="26"/>
      <c r="O204" s="26"/>
      <c r="P204" s="25"/>
    </row>
    <row r="205" spans="1:16" ht="24">
      <c r="A205" s="66">
        <f t="shared" si="9"/>
        <v>159</v>
      </c>
      <c r="B205" s="22" t="s">
        <v>10</v>
      </c>
      <c r="C205" s="89" t="s">
        <v>746</v>
      </c>
      <c r="D205" s="32" t="s">
        <v>2</v>
      </c>
      <c r="E205" s="32">
        <v>72</v>
      </c>
      <c r="F205" s="23"/>
      <c r="G205" s="64"/>
      <c r="H205" s="29"/>
      <c r="I205" s="23"/>
      <c r="J205" s="36"/>
      <c r="K205" s="25"/>
      <c r="L205" s="29"/>
      <c r="M205" s="26"/>
      <c r="N205" s="26"/>
      <c r="O205" s="26"/>
      <c r="P205" s="25"/>
    </row>
    <row r="206" spans="1:16" ht="24">
      <c r="A206" s="66">
        <f t="shared" si="9"/>
        <v>160</v>
      </c>
      <c r="B206" s="22" t="s">
        <v>10</v>
      </c>
      <c r="C206" s="89" t="s">
        <v>747</v>
      </c>
      <c r="D206" s="32" t="s">
        <v>35</v>
      </c>
      <c r="E206" s="32">
        <v>2</v>
      </c>
      <c r="F206" s="23"/>
      <c r="G206" s="64"/>
      <c r="H206" s="29"/>
      <c r="I206" s="23"/>
      <c r="J206" s="36"/>
      <c r="K206" s="25"/>
      <c r="L206" s="29"/>
      <c r="M206" s="26"/>
      <c r="N206" s="26"/>
      <c r="O206" s="26"/>
      <c r="P206" s="25"/>
    </row>
    <row r="207" spans="1:16" ht="24">
      <c r="A207" s="66">
        <f t="shared" si="9"/>
        <v>161</v>
      </c>
      <c r="B207" s="22" t="s">
        <v>10</v>
      </c>
      <c r="C207" s="89" t="s">
        <v>748</v>
      </c>
      <c r="D207" s="32" t="s">
        <v>35</v>
      </c>
      <c r="E207" s="32">
        <v>2</v>
      </c>
      <c r="F207" s="23"/>
      <c r="G207" s="64"/>
      <c r="H207" s="29"/>
      <c r="I207" s="23"/>
      <c r="J207" s="36"/>
      <c r="K207" s="25"/>
      <c r="L207" s="29"/>
      <c r="M207" s="26"/>
      <c r="N207" s="26"/>
      <c r="O207" s="26"/>
      <c r="P207" s="25"/>
    </row>
    <row r="208" spans="1:16" ht="24">
      <c r="A208" s="66">
        <f t="shared" si="9"/>
        <v>162</v>
      </c>
      <c r="B208" s="22" t="s">
        <v>10</v>
      </c>
      <c r="C208" s="89" t="s">
        <v>749</v>
      </c>
      <c r="D208" s="32" t="s">
        <v>2</v>
      </c>
      <c r="E208" s="32">
        <v>15</v>
      </c>
      <c r="F208" s="23"/>
      <c r="G208" s="64"/>
      <c r="H208" s="29"/>
      <c r="I208" s="23"/>
      <c r="J208" s="36"/>
      <c r="K208" s="25"/>
      <c r="L208" s="29"/>
      <c r="M208" s="26"/>
      <c r="N208" s="26"/>
      <c r="O208" s="26"/>
      <c r="P208" s="25"/>
    </row>
    <row r="209" spans="1:16" ht="24">
      <c r="A209" s="66">
        <f t="shared" si="9"/>
        <v>163</v>
      </c>
      <c r="B209" s="22" t="s">
        <v>10</v>
      </c>
      <c r="C209" s="89" t="s">
        <v>750</v>
      </c>
      <c r="D209" s="32" t="s">
        <v>35</v>
      </c>
      <c r="E209" s="32">
        <v>1</v>
      </c>
      <c r="F209" s="23"/>
      <c r="G209" s="64"/>
      <c r="H209" s="29"/>
      <c r="I209" s="23"/>
      <c r="J209" s="36"/>
      <c r="K209" s="25"/>
      <c r="L209" s="29"/>
      <c r="M209" s="26"/>
      <c r="N209" s="26"/>
      <c r="O209" s="26"/>
      <c r="P209" s="25"/>
    </row>
    <row r="210" spans="1:16" ht="24">
      <c r="A210" s="66">
        <f t="shared" si="9"/>
        <v>164</v>
      </c>
      <c r="B210" s="22" t="s">
        <v>10</v>
      </c>
      <c r="C210" s="89" t="s">
        <v>751</v>
      </c>
      <c r="D210" s="32" t="s">
        <v>2</v>
      </c>
      <c r="E210" s="32">
        <v>13</v>
      </c>
      <c r="F210" s="23"/>
      <c r="G210" s="64"/>
      <c r="H210" s="29"/>
      <c r="I210" s="23"/>
      <c r="J210" s="36"/>
      <c r="K210" s="25"/>
      <c r="L210" s="29"/>
      <c r="M210" s="26"/>
      <c r="N210" s="26"/>
      <c r="O210" s="26"/>
      <c r="P210" s="25"/>
    </row>
    <row r="211" spans="1:16" ht="12.75">
      <c r="A211" s="66">
        <f t="shared" si="9"/>
        <v>165</v>
      </c>
      <c r="B211" s="22" t="s">
        <v>10</v>
      </c>
      <c r="C211" s="89" t="s">
        <v>752</v>
      </c>
      <c r="D211" s="32" t="s">
        <v>2</v>
      </c>
      <c r="E211" s="32">
        <v>55</v>
      </c>
      <c r="F211" s="23"/>
      <c r="G211" s="64"/>
      <c r="H211" s="29"/>
      <c r="I211" s="23"/>
      <c r="J211" s="36"/>
      <c r="K211" s="25"/>
      <c r="L211" s="29"/>
      <c r="M211" s="26"/>
      <c r="N211" s="26"/>
      <c r="O211" s="26"/>
      <c r="P211" s="25"/>
    </row>
    <row r="212" spans="1:16" ht="12.75">
      <c r="A212" s="66">
        <f t="shared" si="9"/>
        <v>166</v>
      </c>
      <c r="B212" s="22" t="s">
        <v>10</v>
      </c>
      <c r="C212" s="210" t="s">
        <v>36</v>
      </c>
      <c r="D212" s="64" t="s">
        <v>35</v>
      </c>
      <c r="E212" s="23">
        <v>1</v>
      </c>
      <c r="F212" s="23"/>
      <c r="G212" s="64"/>
      <c r="H212" s="29"/>
      <c r="I212" s="23"/>
      <c r="J212" s="36"/>
      <c r="K212" s="25"/>
      <c r="L212" s="29"/>
      <c r="M212" s="26"/>
      <c r="N212" s="26"/>
      <c r="O212" s="26"/>
      <c r="P212" s="25"/>
    </row>
    <row r="213" spans="1:16" ht="12.75">
      <c r="A213" s="66"/>
      <c r="B213" s="22"/>
      <c r="C213" s="210"/>
      <c r="D213" s="64"/>
      <c r="E213" s="23"/>
      <c r="F213" s="23"/>
      <c r="G213" s="36"/>
      <c r="H213" s="36"/>
      <c r="I213" s="63"/>
      <c r="J213" s="36"/>
      <c r="K213" s="36"/>
      <c r="L213" s="63"/>
      <c r="M213" s="63"/>
      <c r="N213" s="63"/>
      <c r="O213" s="63"/>
      <c r="P213" s="62"/>
    </row>
    <row r="214" spans="1:16" ht="12.75">
      <c r="A214" s="66"/>
      <c r="B214" s="22"/>
      <c r="C214" s="198" t="s">
        <v>1193</v>
      </c>
      <c r="D214" s="64"/>
      <c r="E214" s="23"/>
      <c r="F214" s="23"/>
      <c r="G214" s="36"/>
      <c r="H214" s="36"/>
      <c r="I214" s="63"/>
      <c r="J214" s="36"/>
      <c r="K214" s="36"/>
      <c r="L214" s="63"/>
      <c r="M214" s="63"/>
      <c r="N214" s="63"/>
      <c r="O214" s="63"/>
      <c r="P214" s="62"/>
    </row>
    <row r="215" spans="1:16" ht="25.5">
      <c r="A215" s="66">
        <f>A212+1</f>
        <v>167</v>
      </c>
      <c r="B215" s="22" t="s">
        <v>10</v>
      </c>
      <c r="C215" s="211" t="s">
        <v>1194</v>
      </c>
      <c r="D215" s="211" t="s">
        <v>2</v>
      </c>
      <c r="E215" s="211">
        <v>22</v>
      </c>
      <c r="F215" s="23"/>
      <c r="G215" s="64"/>
      <c r="H215" s="29"/>
      <c r="I215" s="23"/>
      <c r="J215" s="36"/>
      <c r="K215" s="25"/>
      <c r="L215" s="29"/>
      <c r="M215" s="26"/>
      <c r="N215" s="26"/>
      <c r="O215" s="26"/>
      <c r="P215" s="25"/>
    </row>
    <row r="216" spans="1:16" ht="12.75">
      <c r="A216" s="66">
        <f>A215+1</f>
        <v>168</v>
      </c>
      <c r="B216" s="22" t="s">
        <v>10</v>
      </c>
      <c r="C216" s="211" t="s">
        <v>1195</v>
      </c>
      <c r="D216" s="211" t="s">
        <v>35</v>
      </c>
      <c r="E216" s="211">
        <v>2</v>
      </c>
      <c r="F216" s="23"/>
      <c r="G216" s="64"/>
      <c r="H216" s="29"/>
      <c r="I216" s="23"/>
      <c r="J216" s="36"/>
      <c r="K216" s="25"/>
      <c r="L216" s="29"/>
      <c r="M216" s="26"/>
      <c r="N216" s="26"/>
      <c r="O216" s="26"/>
      <c r="P216" s="25"/>
    </row>
    <row r="217" spans="1:16" ht="12.75">
      <c r="A217" s="66">
        <f>A216+1</f>
        <v>169</v>
      </c>
      <c r="B217" s="22" t="s">
        <v>10</v>
      </c>
      <c r="C217" s="211" t="s">
        <v>1196</v>
      </c>
      <c r="D217" s="211" t="s">
        <v>35</v>
      </c>
      <c r="E217" s="211">
        <v>17</v>
      </c>
      <c r="F217" s="23"/>
      <c r="G217" s="64"/>
      <c r="H217" s="29"/>
      <c r="I217" s="23"/>
      <c r="J217" s="36"/>
      <c r="K217" s="25"/>
      <c r="L217" s="29"/>
      <c r="M217" s="26"/>
      <c r="N217" s="26"/>
      <c r="O217" s="26"/>
      <c r="P217" s="25"/>
    </row>
    <row r="218" spans="1:16" ht="12.75">
      <c r="A218" s="66">
        <f>A217+1</f>
        <v>170</v>
      </c>
      <c r="B218" s="22" t="s">
        <v>10</v>
      </c>
      <c r="C218" s="211" t="s">
        <v>1197</v>
      </c>
      <c r="D218" s="211" t="s">
        <v>2</v>
      </c>
      <c r="E218" s="211">
        <v>265</v>
      </c>
      <c r="F218" s="23"/>
      <c r="G218" s="64"/>
      <c r="H218" s="29"/>
      <c r="I218" s="23"/>
      <c r="J218" s="36"/>
      <c r="K218" s="25"/>
      <c r="L218" s="29"/>
      <c r="M218" s="26"/>
      <c r="N218" s="26"/>
      <c r="O218" s="26"/>
      <c r="P218" s="25"/>
    </row>
    <row r="219" spans="1:16" ht="12.75">
      <c r="A219" s="66">
        <f>A218+1</f>
        <v>171</v>
      </c>
      <c r="B219" s="22" t="s">
        <v>10</v>
      </c>
      <c r="C219" s="211" t="s">
        <v>1198</v>
      </c>
      <c r="D219" s="211" t="s">
        <v>35</v>
      </c>
      <c r="E219" s="211">
        <v>1</v>
      </c>
      <c r="F219" s="23"/>
      <c r="G219" s="64"/>
      <c r="H219" s="29"/>
      <c r="I219" s="23"/>
      <c r="J219" s="36"/>
      <c r="K219" s="25"/>
      <c r="L219" s="29"/>
      <c r="M219" s="26"/>
      <c r="N219" s="26"/>
      <c r="O219" s="26"/>
      <c r="P219" s="25"/>
    </row>
    <row r="220" spans="1:16" ht="25.5">
      <c r="A220" s="66">
        <f>A219+1</f>
        <v>172</v>
      </c>
      <c r="B220" s="22" t="s">
        <v>10</v>
      </c>
      <c r="C220" s="211" t="s">
        <v>1199</v>
      </c>
      <c r="D220" s="211" t="s">
        <v>35</v>
      </c>
      <c r="E220" s="211">
        <v>4</v>
      </c>
      <c r="F220" s="23"/>
      <c r="G220" s="64"/>
      <c r="H220" s="29"/>
      <c r="I220" s="23"/>
      <c r="J220" s="36"/>
      <c r="K220" s="25"/>
      <c r="L220" s="29"/>
      <c r="M220" s="26"/>
      <c r="N220" s="26"/>
      <c r="O220" s="26"/>
      <c r="P220" s="25"/>
    </row>
    <row r="221" spans="1:16" ht="12.75">
      <c r="A221" s="202"/>
      <c r="B221" s="159"/>
      <c r="C221" s="212"/>
      <c r="D221" s="212"/>
      <c r="E221" s="212"/>
      <c r="F221" s="212"/>
      <c r="G221" s="159"/>
      <c r="H221" s="159"/>
      <c r="I221" s="159"/>
      <c r="J221" s="159"/>
      <c r="K221" s="159"/>
      <c r="L221" s="159"/>
      <c r="M221" s="159"/>
      <c r="N221" s="159"/>
      <c r="O221" s="159"/>
      <c r="P221" s="159"/>
    </row>
    <row r="222" spans="1:16" ht="12.75">
      <c r="A222" s="202"/>
      <c r="B222" s="159"/>
      <c r="C222" s="213" t="s">
        <v>778</v>
      </c>
      <c r="D222" s="212"/>
      <c r="E222" s="212"/>
      <c r="F222" s="212"/>
      <c r="G222" s="159"/>
      <c r="H222" s="159"/>
      <c r="I222" s="159"/>
      <c r="J222" s="159"/>
      <c r="K222" s="159"/>
      <c r="L222" s="159"/>
      <c r="M222" s="159"/>
      <c r="N222" s="159"/>
      <c r="O222" s="159"/>
      <c r="P222" s="159"/>
    </row>
    <row r="223" spans="1:16" ht="24">
      <c r="A223" s="66"/>
      <c r="B223" s="22"/>
      <c r="C223" s="108" t="s">
        <v>779</v>
      </c>
      <c r="D223" s="76" t="s">
        <v>85</v>
      </c>
      <c r="E223" s="32" t="s">
        <v>85</v>
      </c>
      <c r="F223" s="23"/>
      <c r="G223" s="64"/>
      <c r="H223" s="29"/>
      <c r="I223" s="25"/>
      <c r="J223" s="36"/>
      <c r="K223" s="25"/>
      <c r="L223" s="29"/>
      <c r="M223" s="26"/>
      <c r="N223" s="26"/>
      <c r="O223" s="26"/>
      <c r="P223" s="25"/>
    </row>
    <row r="224" spans="1:16" ht="24">
      <c r="A224" s="66">
        <f>A220+1</f>
        <v>173</v>
      </c>
      <c r="B224" s="22" t="s">
        <v>10</v>
      </c>
      <c r="C224" s="77" t="s">
        <v>780</v>
      </c>
      <c r="D224" s="76" t="s">
        <v>2</v>
      </c>
      <c r="E224" s="32">
        <v>6.6</v>
      </c>
      <c r="F224" s="23"/>
      <c r="G224" s="64"/>
      <c r="H224" s="29"/>
      <c r="I224" s="23"/>
      <c r="J224" s="36"/>
      <c r="K224" s="25"/>
      <c r="L224" s="29"/>
      <c r="M224" s="26"/>
      <c r="N224" s="26"/>
      <c r="O224" s="26"/>
      <c r="P224" s="25"/>
    </row>
    <row r="225" spans="1:16" ht="24">
      <c r="A225" s="66">
        <f aca="true" t="shared" si="10" ref="A225:A237">A224+1</f>
        <v>174</v>
      </c>
      <c r="B225" s="22" t="s">
        <v>10</v>
      </c>
      <c r="C225" s="77" t="s">
        <v>781</v>
      </c>
      <c r="D225" s="76" t="s">
        <v>2</v>
      </c>
      <c r="E225" s="32">
        <v>9.9</v>
      </c>
      <c r="F225" s="23"/>
      <c r="G225" s="64"/>
      <c r="H225" s="29"/>
      <c r="I225" s="25"/>
      <c r="J225" s="36"/>
      <c r="K225" s="25"/>
      <c r="L225" s="29"/>
      <c r="M225" s="26"/>
      <c r="N225" s="26"/>
      <c r="O225" s="26"/>
      <c r="P225" s="25"/>
    </row>
    <row r="226" spans="1:16" ht="24">
      <c r="A226" s="66">
        <f t="shared" si="10"/>
        <v>175</v>
      </c>
      <c r="B226" s="22" t="s">
        <v>10</v>
      </c>
      <c r="C226" s="77" t="s">
        <v>782</v>
      </c>
      <c r="D226" s="76" t="s">
        <v>2</v>
      </c>
      <c r="E226" s="32">
        <v>14.3</v>
      </c>
      <c r="F226" s="23"/>
      <c r="G226" s="64"/>
      <c r="H226" s="29"/>
      <c r="I226" s="25"/>
      <c r="J226" s="36"/>
      <c r="K226" s="25"/>
      <c r="L226" s="29"/>
      <c r="M226" s="26"/>
      <c r="N226" s="26"/>
      <c r="O226" s="26"/>
      <c r="P226" s="25"/>
    </row>
    <row r="227" spans="1:16" ht="12.75">
      <c r="A227" s="66">
        <f t="shared" si="10"/>
        <v>176</v>
      </c>
      <c r="B227" s="22" t="s">
        <v>10</v>
      </c>
      <c r="C227" s="77" t="s">
        <v>1204</v>
      </c>
      <c r="D227" s="76" t="s">
        <v>35</v>
      </c>
      <c r="E227" s="32">
        <v>5</v>
      </c>
      <c r="F227" s="23"/>
      <c r="G227" s="64"/>
      <c r="H227" s="29"/>
      <c r="I227" s="36"/>
      <c r="J227" s="36"/>
      <c r="K227" s="25"/>
      <c r="L227" s="29"/>
      <c r="M227" s="26"/>
      <c r="N227" s="26"/>
      <c r="O227" s="26"/>
      <c r="P227" s="25"/>
    </row>
    <row r="228" spans="1:16" ht="24">
      <c r="A228" s="66">
        <f t="shared" si="10"/>
        <v>177</v>
      </c>
      <c r="B228" s="22" t="s">
        <v>10</v>
      </c>
      <c r="C228" s="77" t="s">
        <v>1202</v>
      </c>
      <c r="D228" s="76" t="s">
        <v>35</v>
      </c>
      <c r="E228" s="32">
        <v>1</v>
      </c>
      <c r="F228" s="23"/>
      <c r="G228" s="64"/>
      <c r="H228" s="29"/>
      <c r="I228" s="36"/>
      <c r="J228" s="36"/>
      <c r="K228" s="25"/>
      <c r="L228" s="29"/>
      <c r="M228" s="26"/>
      <c r="N228" s="26"/>
      <c r="O228" s="26"/>
      <c r="P228" s="25"/>
    </row>
    <row r="229" spans="1:16" ht="60">
      <c r="A229" s="66">
        <f t="shared" si="10"/>
        <v>178</v>
      </c>
      <c r="B229" s="22" t="s">
        <v>10</v>
      </c>
      <c r="C229" s="77" t="s">
        <v>784</v>
      </c>
      <c r="D229" s="76" t="s">
        <v>0</v>
      </c>
      <c r="E229" s="32">
        <v>13.4</v>
      </c>
      <c r="F229" s="23"/>
      <c r="G229" s="64"/>
      <c r="H229" s="29"/>
      <c r="I229" s="36"/>
      <c r="J229" s="36"/>
      <c r="K229" s="25"/>
      <c r="L229" s="29"/>
      <c r="M229" s="26"/>
      <c r="N229" s="26"/>
      <c r="O229" s="26"/>
      <c r="P229" s="25"/>
    </row>
    <row r="230" spans="1:16" ht="24">
      <c r="A230" s="66">
        <f t="shared" si="10"/>
        <v>179</v>
      </c>
      <c r="B230" s="22" t="s">
        <v>10</v>
      </c>
      <c r="C230" s="77" t="s">
        <v>785</v>
      </c>
      <c r="D230" s="76" t="s">
        <v>35</v>
      </c>
      <c r="E230" s="32">
        <v>4</v>
      </c>
      <c r="F230" s="23"/>
      <c r="G230" s="64"/>
      <c r="H230" s="29"/>
      <c r="I230" s="36"/>
      <c r="J230" s="36"/>
      <c r="K230" s="25"/>
      <c r="L230" s="29"/>
      <c r="M230" s="26"/>
      <c r="N230" s="26"/>
      <c r="O230" s="26"/>
      <c r="P230" s="25"/>
    </row>
    <row r="231" spans="1:16" ht="24">
      <c r="A231" s="66">
        <f t="shared" si="10"/>
        <v>180</v>
      </c>
      <c r="B231" s="22" t="s">
        <v>10</v>
      </c>
      <c r="C231" s="77" t="s">
        <v>786</v>
      </c>
      <c r="D231" s="76" t="s">
        <v>787</v>
      </c>
      <c r="E231" s="32">
        <v>1</v>
      </c>
      <c r="F231" s="23"/>
      <c r="G231" s="64"/>
      <c r="H231" s="29"/>
      <c r="I231" s="36"/>
      <c r="J231" s="36"/>
      <c r="K231" s="25"/>
      <c r="L231" s="29"/>
      <c r="M231" s="26"/>
      <c r="N231" s="26"/>
      <c r="O231" s="26"/>
      <c r="P231" s="25"/>
    </row>
    <row r="232" spans="1:16" ht="12.75">
      <c r="A232" s="66">
        <f t="shared" si="10"/>
        <v>181</v>
      </c>
      <c r="B232" s="22" t="s">
        <v>10</v>
      </c>
      <c r="C232" s="77" t="s">
        <v>788</v>
      </c>
      <c r="D232" s="76" t="s">
        <v>35</v>
      </c>
      <c r="E232" s="32">
        <v>1</v>
      </c>
      <c r="F232" s="23"/>
      <c r="G232" s="64"/>
      <c r="H232" s="29"/>
      <c r="I232" s="36"/>
      <c r="J232" s="36"/>
      <c r="K232" s="25"/>
      <c r="L232" s="29"/>
      <c r="M232" s="26"/>
      <c r="N232" s="26"/>
      <c r="O232" s="26"/>
      <c r="P232" s="25"/>
    </row>
    <row r="233" spans="1:16" ht="12.75">
      <c r="A233" s="66">
        <f t="shared" si="10"/>
        <v>182</v>
      </c>
      <c r="B233" s="22" t="s">
        <v>10</v>
      </c>
      <c r="C233" s="77" t="s">
        <v>789</v>
      </c>
      <c r="D233" s="76" t="s">
        <v>35</v>
      </c>
      <c r="E233" s="32">
        <v>1</v>
      </c>
      <c r="F233" s="23"/>
      <c r="G233" s="64"/>
      <c r="H233" s="29"/>
      <c r="I233" s="36"/>
      <c r="J233" s="36"/>
      <c r="K233" s="25"/>
      <c r="L233" s="29"/>
      <c r="M233" s="26"/>
      <c r="N233" s="26"/>
      <c r="O233" s="26"/>
      <c r="P233" s="25"/>
    </row>
    <row r="234" spans="1:16" ht="12.75">
      <c r="A234" s="66">
        <f t="shared" si="10"/>
        <v>183</v>
      </c>
      <c r="B234" s="22" t="s">
        <v>10</v>
      </c>
      <c r="C234" s="77" t="s">
        <v>790</v>
      </c>
      <c r="D234" s="76" t="s">
        <v>35</v>
      </c>
      <c r="E234" s="32">
        <v>1</v>
      </c>
      <c r="F234" s="23"/>
      <c r="G234" s="64"/>
      <c r="H234" s="29"/>
      <c r="I234" s="25"/>
      <c r="J234" s="36"/>
      <c r="K234" s="25"/>
      <c r="L234" s="29"/>
      <c r="M234" s="26"/>
      <c r="N234" s="26"/>
      <c r="O234" s="26"/>
      <c r="P234" s="25"/>
    </row>
    <row r="235" spans="1:16" ht="24">
      <c r="A235" s="66">
        <f t="shared" si="10"/>
        <v>184</v>
      </c>
      <c r="B235" s="22" t="s">
        <v>10</v>
      </c>
      <c r="C235" s="77" t="s">
        <v>791</v>
      </c>
      <c r="D235" s="76" t="s">
        <v>792</v>
      </c>
      <c r="E235" s="32">
        <v>1</v>
      </c>
      <c r="F235" s="23"/>
      <c r="G235" s="64"/>
      <c r="H235" s="29"/>
      <c r="I235" s="25"/>
      <c r="J235" s="36"/>
      <c r="K235" s="25"/>
      <c r="L235" s="29"/>
      <c r="M235" s="26"/>
      <c r="N235" s="26"/>
      <c r="O235" s="26"/>
      <c r="P235" s="25"/>
    </row>
    <row r="236" spans="1:16" ht="48">
      <c r="A236" s="66">
        <f t="shared" si="10"/>
        <v>185</v>
      </c>
      <c r="B236" s="22" t="s">
        <v>10</v>
      </c>
      <c r="C236" s="77" t="s">
        <v>1205</v>
      </c>
      <c r="D236" s="76" t="s">
        <v>787</v>
      </c>
      <c r="E236" s="32">
        <v>1</v>
      </c>
      <c r="F236" s="23"/>
      <c r="G236" s="64"/>
      <c r="H236" s="29"/>
      <c r="I236" s="25"/>
      <c r="J236" s="36"/>
      <c r="K236" s="25"/>
      <c r="L236" s="29"/>
      <c r="M236" s="26"/>
      <c r="N236" s="26"/>
      <c r="O236" s="26"/>
      <c r="P236" s="25"/>
    </row>
    <row r="237" spans="1:16" ht="12.75">
      <c r="A237" s="66">
        <f t="shared" si="10"/>
        <v>186</v>
      </c>
      <c r="B237" s="22" t="s">
        <v>10</v>
      </c>
      <c r="C237" s="77" t="s">
        <v>794</v>
      </c>
      <c r="D237" s="76" t="s">
        <v>795</v>
      </c>
      <c r="E237" s="32">
        <v>1</v>
      </c>
      <c r="F237" s="23"/>
      <c r="G237" s="64"/>
      <c r="H237" s="29"/>
      <c r="I237" s="23"/>
      <c r="J237" s="36"/>
      <c r="K237" s="25"/>
      <c r="L237" s="29"/>
      <c r="M237" s="26"/>
      <c r="N237" s="26"/>
      <c r="O237" s="26"/>
      <c r="P237" s="25"/>
    </row>
    <row r="238" spans="1:16" ht="12.75">
      <c r="A238" s="66"/>
      <c r="B238" s="22"/>
      <c r="C238" s="105"/>
      <c r="D238" s="90"/>
      <c r="E238" s="32"/>
      <c r="F238" s="23"/>
      <c r="G238" s="64"/>
      <c r="H238" s="29"/>
      <c r="I238" s="23"/>
      <c r="J238" s="23"/>
      <c r="K238" s="25"/>
      <c r="L238" s="29"/>
      <c r="M238" s="26"/>
      <c r="N238" s="26"/>
      <c r="O238" s="26"/>
      <c r="P238" s="25"/>
    </row>
    <row r="239" spans="1:16" ht="24">
      <c r="A239" s="66"/>
      <c r="B239" s="22"/>
      <c r="C239" s="93" t="s">
        <v>796</v>
      </c>
      <c r="D239" s="90" t="s">
        <v>85</v>
      </c>
      <c r="E239" s="32" t="s">
        <v>85</v>
      </c>
      <c r="F239" s="23"/>
      <c r="G239" s="64"/>
      <c r="H239" s="29"/>
      <c r="I239" s="23"/>
      <c r="J239" s="23"/>
      <c r="K239" s="25"/>
      <c r="L239" s="29"/>
      <c r="M239" s="26"/>
      <c r="N239" s="26"/>
      <c r="O239" s="26"/>
      <c r="P239" s="25"/>
    </row>
    <row r="240" spans="1:16" ht="24">
      <c r="A240" s="66">
        <f>A237+1</f>
        <v>187</v>
      </c>
      <c r="B240" s="22" t="s">
        <v>10</v>
      </c>
      <c r="C240" s="89" t="s">
        <v>797</v>
      </c>
      <c r="D240" s="90" t="s">
        <v>2</v>
      </c>
      <c r="E240" s="32">
        <v>11</v>
      </c>
      <c r="F240" s="23"/>
      <c r="G240" s="64"/>
      <c r="H240" s="29"/>
      <c r="I240" s="23"/>
      <c r="J240" s="23"/>
      <c r="K240" s="25"/>
      <c r="L240" s="29"/>
      <c r="M240" s="26"/>
      <c r="N240" s="26"/>
      <c r="O240" s="26"/>
      <c r="P240" s="25"/>
    </row>
    <row r="241" spans="1:16" ht="24">
      <c r="A241" s="66">
        <f aca="true" t="shared" si="11" ref="A241:A263">A240+1</f>
        <v>188</v>
      </c>
      <c r="B241" s="22" t="s">
        <v>10</v>
      </c>
      <c r="C241" s="89" t="s">
        <v>798</v>
      </c>
      <c r="D241" s="90" t="s">
        <v>2</v>
      </c>
      <c r="E241" s="32">
        <v>16.5</v>
      </c>
      <c r="F241" s="23"/>
      <c r="G241" s="64"/>
      <c r="H241" s="29"/>
      <c r="I241" s="23"/>
      <c r="J241" s="23"/>
      <c r="K241" s="25"/>
      <c r="L241" s="29"/>
      <c r="M241" s="26"/>
      <c r="N241" s="26"/>
      <c r="O241" s="26"/>
      <c r="P241" s="25"/>
    </row>
    <row r="242" spans="1:16" ht="24">
      <c r="A242" s="66">
        <f t="shared" si="11"/>
        <v>189</v>
      </c>
      <c r="B242" s="22" t="s">
        <v>10</v>
      </c>
      <c r="C242" s="89" t="s">
        <v>799</v>
      </c>
      <c r="D242" s="90" t="s">
        <v>2</v>
      </c>
      <c r="E242" s="32">
        <v>11</v>
      </c>
      <c r="F242" s="23"/>
      <c r="G242" s="64"/>
      <c r="H242" s="29"/>
      <c r="I242" s="23"/>
      <c r="J242" s="23"/>
      <c r="K242" s="25"/>
      <c r="L242" s="29"/>
      <c r="M242" s="26"/>
      <c r="N242" s="26"/>
      <c r="O242" s="26"/>
      <c r="P242" s="25"/>
    </row>
    <row r="243" spans="1:16" ht="24">
      <c r="A243" s="66">
        <f t="shared" si="11"/>
        <v>190</v>
      </c>
      <c r="B243" s="22" t="s">
        <v>10</v>
      </c>
      <c r="C243" s="89" t="s">
        <v>800</v>
      </c>
      <c r="D243" s="90" t="s">
        <v>2</v>
      </c>
      <c r="E243" s="32">
        <v>16.5</v>
      </c>
      <c r="F243" s="23"/>
      <c r="G243" s="64"/>
      <c r="H243" s="29"/>
      <c r="I243" s="23"/>
      <c r="J243" s="23"/>
      <c r="K243" s="25"/>
      <c r="L243" s="29"/>
      <c r="M243" s="26"/>
      <c r="N243" s="26"/>
      <c r="O243" s="26"/>
      <c r="P243" s="25"/>
    </row>
    <row r="244" spans="1:16" ht="12.75">
      <c r="A244" s="66">
        <f t="shared" si="11"/>
        <v>191</v>
      </c>
      <c r="B244" s="22" t="s">
        <v>10</v>
      </c>
      <c r="C244" s="89" t="s">
        <v>801</v>
      </c>
      <c r="D244" s="90" t="s">
        <v>35</v>
      </c>
      <c r="E244" s="32">
        <v>3</v>
      </c>
      <c r="F244" s="23"/>
      <c r="G244" s="64"/>
      <c r="H244" s="29"/>
      <c r="I244" s="25"/>
      <c r="J244" s="23"/>
      <c r="K244" s="25"/>
      <c r="L244" s="29"/>
      <c r="M244" s="26"/>
      <c r="N244" s="26"/>
      <c r="O244" s="26"/>
      <c r="P244" s="25"/>
    </row>
    <row r="245" spans="1:16" ht="12.75">
      <c r="A245" s="66">
        <f t="shared" si="11"/>
        <v>192</v>
      </c>
      <c r="B245" s="22" t="s">
        <v>10</v>
      </c>
      <c r="C245" s="89" t="s">
        <v>802</v>
      </c>
      <c r="D245" s="90" t="s">
        <v>803</v>
      </c>
      <c r="E245" s="32">
        <v>2</v>
      </c>
      <c r="F245" s="23"/>
      <c r="G245" s="64"/>
      <c r="H245" s="29"/>
      <c r="I245" s="25"/>
      <c r="J245" s="23"/>
      <c r="K245" s="25"/>
      <c r="L245" s="29"/>
      <c r="M245" s="26"/>
      <c r="N245" s="26"/>
      <c r="O245" s="26"/>
      <c r="P245" s="25"/>
    </row>
    <row r="246" spans="1:16" ht="12.75">
      <c r="A246" s="66">
        <f t="shared" si="11"/>
        <v>193</v>
      </c>
      <c r="B246" s="22" t="s">
        <v>10</v>
      </c>
      <c r="C246" s="89" t="s">
        <v>804</v>
      </c>
      <c r="D246" s="90" t="s">
        <v>35</v>
      </c>
      <c r="E246" s="32">
        <v>3</v>
      </c>
      <c r="F246" s="23"/>
      <c r="G246" s="64"/>
      <c r="H246" s="29"/>
      <c r="I246" s="25"/>
      <c r="J246" s="23"/>
      <c r="K246" s="25"/>
      <c r="L246" s="29"/>
      <c r="M246" s="26"/>
      <c r="N246" s="26"/>
      <c r="O246" s="26"/>
      <c r="P246" s="25"/>
    </row>
    <row r="247" spans="1:16" ht="12.75">
      <c r="A247" s="66">
        <f t="shared" si="11"/>
        <v>194</v>
      </c>
      <c r="B247" s="22" t="s">
        <v>10</v>
      </c>
      <c r="C247" s="89" t="s">
        <v>805</v>
      </c>
      <c r="D247" s="90" t="s">
        <v>35</v>
      </c>
      <c r="E247" s="32">
        <v>3</v>
      </c>
      <c r="F247" s="23"/>
      <c r="G247" s="64"/>
      <c r="H247" s="29"/>
      <c r="I247" s="25"/>
      <c r="J247" s="23"/>
      <c r="K247" s="25"/>
      <c r="L247" s="29"/>
      <c r="M247" s="26"/>
      <c r="N247" s="26"/>
      <c r="O247" s="26"/>
      <c r="P247" s="25"/>
    </row>
    <row r="248" spans="1:16" ht="24">
      <c r="A248" s="66">
        <f t="shared" si="11"/>
        <v>195</v>
      </c>
      <c r="B248" s="22" t="s">
        <v>10</v>
      </c>
      <c r="C248" s="89" t="s">
        <v>1206</v>
      </c>
      <c r="D248" s="90" t="s">
        <v>175</v>
      </c>
      <c r="E248" s="32">
        <v>1</v>
      </c>
      <c r="F248" s="23"/>
      <c r="G248" s="64"/>
      <c r="H248" s="29"/>
      <c r="I248" s="23"/>
      <c r="J248" s="23"/>
      <c r="K248" s="25"/>
      <c r="L248" s="29"/>
      <c r="M248" s="26"/>
      <c r="N248" s="26"/>
      <c r="O248" s="26"/>
      <c r="P248" s="25"/>
    </row>
    <row r="249" spans="1:16" ht="12.75">
      <c r="A249" s="66">
        <f t="shared" si="11"/>
        <v>196</v>
      </c>
      <c r="B249" s="22" t="s">
        <v>10</v>
      </c>
      <c r="C249" s="89" t="s">
        <v>806</v>
      </c>
      <c r="D249" s="90" t="s">
        <v>35</v>
      </c>
      <c r="E249" s="32">
        <v>2</v>
      </c>
      <c r="F249" s="23"/>
      <c r="G249" s="64"/>
      <c r="H249" s="29"/>
      <c r="I249" s="25"/>
      <c r="J249" s="23"/>
      <c r="K249" s="25"/>
      <c r="L249" s="29"/>
      <c r="M249" s="26"/>
      <c r="N249" s="26"/>
      <c r="O249" s="26"/>
      <c r="P249" s="25"/>
    </row>
    <row r="250" spans="1:16" ht="12.75">
      <c r="A250" s="66">
        <f t="shared" si="11"/>
        <v>197</v>
      </c>
      <c r="B250" s="22" t="s">
        <v>10</v>
      </c>
      <c r="C250" s="89" t="s">
        <v>807</v>
      </c>
      <c r="D250" s="90" t="s">
        <v>35</v>
      </c>
      <c r="E250" s="32">
        <v>1</v>
      </c>
      <c r="F250" s="23"/>
      <c r="G250" s="64"/>
      <c r="H250" s="29"/>
      <c r="I250" s="23"/>
      <c r="J250" s="23"/>
      <c r="K250" s="25"/>
      <c r="L250" s="29"/>
      <c r="M250" s="26"/>
      <c r="N250" s="26"/>
      <c r="O250" s="26"/>
      <c r="P250" s="25"/>
    </row>
    <row r="251" spans="1:16" ht="24">
      <c r="A251" s="66">
        <f t="shared" si="11"/>
        <v>198</v>
      </c>
      <c r="B251" s="22" t="s">
        <v>10</v>
      </c>
      <c r="C251" s="89" t="s">
        <v>808</v>
      </c>
      <c r="D251" s="90" t="s">
        <v>35</v>
      </c>
      <c r="E251" s="32">
        <v>1</v>
      </c>
      <c r="F251" s="23"/>
      <c r="G251" s="64"/>
      <c r="H251" s="29"/>
      <c r="I251" s="23"/>
      <c r="J251" s="23"/>
      <c r="K251" s="25"/>
      <c r="L251" s="29"/>
      <c r="M251" s="26"/>
      <c r="N251" s="26"/>
      <c r="O251" s="26"/>
      <c r="P251" s="25"/>
    </row>
    <row r="252" spans="1:16" ht="12.75">
      <c r="A252" s="66">
        <f t="shared" si="11"/>
        <v>199</v>
      </c>
      <c r="B252" s="22" t="s">
        <v>10</v>
      </c>
      <c r="C252" s="89" t="s">
        <v>809</v>
      </c>
      <c r="D252" s="90" t="s">
        <v>35</v>
      </c>
      <c r="E252" s="32">
        <v>2</v>
      </c>
      <c r="F252" s="23"/>
      <c r="G252" s="64"/>
      <c r="H252" s="29"/>
      <c r="I252" s="23"/>
      <c r="J252" s="23"/>
      <c r="K252" s="25"/>
      <c r="L252" s="29"/>
      <c r="M252" s="26"/>
      <c r="N252" s="26"/>
      <c r="O252" s="26"/>
      <c r="P252" s="25"/>
    </row>
    <row r="253" spans="1:16" ht="12.75">
      <c r="A253" s="66">
        <f t="shared" si="11"/>
        <v>200</v>
      </c>
      <c r="B253" s="22" t="s">
        <v>10</v>
      </c>
      <c r="C253" s="89" t="s">
        <v>810</v>
      </c>
      <c r="D253" s="90" t="s">
        <v>35</v>
      </c>
      <c r="E253" s="32">
        <v>2</v>
      </c>
      <c r="F253" s="23"/>
      <c r="G253" s="64"/>
      <c r="H253" s="29"/>
      <c r="I253" s="23"/>
      <c r="J253" s="23"/>
      <c r="K253" s="25"/>
      <c r="L253" s="29"/>
      <c r="M253" s="26"/>
      <c r="N253" s="26"/>
      <c r="O253" s="26"/>
      <c r="P253" s="25"/>
    </row>
    <row r="254" spans="1:16" ht="12.75">
      <c r="A254" s="66">
        <f t="shared" si="11"/>
        <v>201</v>
      </c>
      <c r="B254" s="22" t="s">
        <v>10</v>
      </c>
      <c r="C254" s="77" t="s">
        <v>811</v>
      </c>
      <c r="D254" s="76" t="s">
        <v>35</v>
      </c>
      <c r="E254" s="32">
        <v>5</v>
      </c>
      <c r="F254" s="23"/>
      <c r="G254" s="64"/>
      <c r="H254" s="29"/>
      <c r="I254" s="23"/>
      <c r="J254" s="36"/>
      <c r="K254" s="25"/>
      <c r="L254" s="29"/>
      <c r="M254" s="26"/>
      <c r="N254" s="26"/>
      <c r="O254" s="26"/>
      <c r="P254" s="25"/>
    </row>
    <row r="255" spans="1:16" ht="24">
      <c r="A255" s="66">
        <f t="shared" si="11"/>
        <v>202</v>
      </c>
      <c r="B255" s="22" t="s">
        <v>10</v>
      </c>
      <c r="C255" s="77" t="s">
        <v>812</v>
      </c>
      <c r="D255" s="76" t="s">
        <v>35</v>
      </c>
      <c r="E255" s="32">
        <v>5</v>
      </c>
      <c r="F255" s="23"/>
      <c r="G255" s="64"/>
      <c r="H255" s="29"/>
      <c r="I255" s="23"/>
      <c r="J255" s="36"/>
      <c r="K255" s="25"/>
      <c r="L255" s="29"/>
      <c r="M255" s="26"/>
      <c r="N255" s="26"/>
      <c r="O255" s="26"/>
      <c r="P255" s="25"/>
    </row>
    <row r="256" spans="1:16" ht="24">
      <c r="A256" s="66">
        <f t="shared" si="11"/>
        <v>203</v>
      </c>
      <c r="B256" s="22" t="s">
        <v>10</v>
      </c>
      <c r="C256" s="77" t="s">
        <v>1207</v>
      </c>
      <c r="D256" s="76" t="s">
        <v>35</v>
      </c>
      <c r="E256" s="32">
        <v>1</v>
      </c>
      <c r="F256" s="23"/>
      <c r="G256" s="64"/>
      <c r="H256" s="29"/>
      <c r="I256" s="23"/>
      <c r="J256" s="36"/>
      <c r="K256" s="25"/>
      <c r="L256" s="29"/>
      <c r="M256" s="26"/>
      <c r="N256" s="26"/>
      <c r="O256" s="26"/>
      <c r="P256" s="25"/>
    </row>
    <row r="257" spans="1:16" ht="24">
      <c r="A257" s="66">
        <f t="shared" si="11"/>
        <v>204</v>
      </c>
      <c r="B257" s="22" t="s">
        <v>10</v>
      </c>
      <c r="C257" s="77" t="s">
        <v>813</v>
      </c>
      <c r="D257" s="76" t="s">
        <v>35</v>
      </c>
      <c r="E257" s="32">
        <v>1</v>
      </c>
      <c r="F257" s="23"/>
      <c r="G257" s="64"/>
      <c r="H257" s="29"/>
      <c r="I257" s="25"/>
      <c r="J257" s="36"/>
      <c r="K257" s="25"/>
      <c r="L257" s="29"/>
      <c r="M257" s="26"/>
      <c r="N257" s="26"/>
      <c r="O257" s="26"/>
      <c r="P257" s="25"/>
    </row>
    <row r="258" spans="1:16" ht="12.75">
      <c r="A258" s="66">
        <f t="shared" si="11"/>
        <v>205</v>
      </c>
      <c r="B258" s="22" t="s">
        <v>10</v>
      </c>
      <c r="C258" s="77" t="s">
        <v>814</v>
      </c>
      <c r="D258" s="76" t="s">
        <v>35</v>
      </c>
      <c r="E258" s="32">
        <v>1</v>
      </c>
      <c r="F258" s="23"/>
      <c r="G258" s="64"/>
      <c r="H258" s="29"/>
      <c r="I258" s="25"/>
      <c r="J258" s="36"/>
      <c r="K258" s="25"/>
      <c r="L258" s="29"/>
      <c r="M258" s="26"/>
      <c r="N258" s="26"/>
      <c r="O258" s="26"/>
      <c r="P258" s="25"/>
    </row>
    <row r="259" spans="1:16" ht="36">
      <c r="A259" s="66">
        <f t="shared" si="11"/>
        <v>206</v>
      </c>
      <c r="B259" s="22" t="s">
        <v>10</v>
      </c>
      <c r="C259" s="77" t="s">
        <v>1208</v>
      </c>
      <c r="D259" s="76" t="s">
        <v>35</v>
      </c>
      <c r="E259" s="32">
        <v>1</v>
      </c>
      <c r="F259" s="23"/>
      <c r="G259" s="64"/>
      <c r="H259" s="29"/>
      <c r="I259" s="25"/>
      <c r="J259" s="36"/>
      <c r="K259" s="25"/>
      <c r="L259" s="29"/>
      <c r="M259" s="26"/>
      <c r="N259" s="26"/>
      <c r="O259" s="26"/>
      <c r="P259" s="25"/>
    </row>
    <row r="260" spans="1:16" ht="24">
      <c r="A260" s="66">
        <f>A259+1</f>
        <v>207</v>
      </c>
      <c r="B260" s="22" t="s">
        <v>10</v>
      </c>
      <c r="C260" s="77" t="s">
        <v>817</v>
      </c>
      <c r="D260" s="76" t="s">
        <v>35</v>
      </c>
      <c r="E260" s="32">
        <v>1</v>
      </c>
      <c r="F260" s="23"/>
      <c r="G260" s="64"/>
      <c r="H260" s="29"/>
      <c r="I260" s="23"/>
      <c r="J260" s="36"/>
      <c r="K260" s="25"/>
      <c r="L260" s="29"/>
      <c r="M260" s="26"/>
      <c r="N260" s="26"/>
      <c r="O260" s="26"/>
      <c r="P260" s="25"/>
    </row>
    <row r="261" spans="1:16" ht="12.75">
      <c r="A261" s="66">
        <f t="shared" si="11"/>
        <v>208</v>
      </c>
      <c r="B261" s="22" t="s">
        <v>10</v>
      </c>
      <c r="C261" s="77" t="s">
        <v>818</v>
      </c>
      <c r="D261" s="76" t="s">
        <v>35</v>
      </c>
      <c r="E261" s="32">
        <v>1</v>
      </c>
      <c r="F261" s="23"/>
      <c r="G261" s="64"/>
      <c r="H261" s="29"/>
      <c r="I261" s="25"/>
      <c r="J261" s="36"/>
      <c r="K261" s="25"/>
      <c r="L261" s="29"/>
      <c r="M261" s="26"/>
      <c r="N261" s="26"/>
      <c r="O261" s="26"/>
      <c r="P261" s="25"/>
    </row>
    <row r="262" spans="1:16" ht="24">
      <c r="A262" s="66">
        <f t="shared" si="11"/>
        <v>209</v>
      </c>
      <c r="B262" s="22" t="s">
        <v>10</v>
      </c>
      <c r="C262" s="77" t="s">
        <v>819</v>
      </c>
      <c r="D262" s="76" t="s">
        <v>175</v>
      </c>
      <c r="E262" s="32">
        <v>1</v>
      </c>
      <c r="F262" s="23"/>
      <c r="G262" s="64"/>
      <c r="H262" s="29"/>
      <c r="I262" s="23"/>
      <c r="J262" s="36"/>
      <c r="K262" s="25"/>
      <c r="L262" s="29"/>
      <c r="M262" s="26"/>
      <c r="N262" s="26"/>
      <c r="O262" s="26"/>
      <c r="P262" s="25"/>
    </row>
    <row r="263" spans="1:16" ht="24">
      <c r="A263" s="66">
        <f t="shared" si="11"/>
        <v>210</v>
      </c>
      <c r="B263" s="22" t="s">
        <v>10</v>
      </c>
      <c r="C263" s="77" t="s">
        <v>820</v>
      </c>
      <c r="D263" s="76" t="s">
        <v>35</v>
      </c>
      <c r="E263" s="32">
        <v>2</v>
      </c>
      <c r="F263" s="23"/>
      <c r="G263" s="64"/>
      <c r="H263" s="29"/>
      <c r="I263" s="25"/>
      <c r="J263" s="36"/>
      <c r="K263" s="25"/>
      <c r="L263" s="29"/>
      <c r="M263" s="26"/>
      <c r="N263" s="26"/>
      <c r="O263" s="26"/>
      <c r="P263" s="25"/>
    </row>
    <row r="264" spans="1:16" ht="36">
      <c r="A264" s="66">
        <f>A259+1</f>
        <v>207</v>
      </c>
      <c r="B264" s="22" t="s">
        <v>10</v>
      </c>
      <c r="C264" s="89" t="s">
        <v>1209</v>
      </c>
      <c r="D264" s="90" t="s">
        <v>35</v>
      </c>
      <c r="E264" s="32">
        <v>2</v>
      </c>
      <c r="F264" s="23"/>
      <c r="G264" s="64"/>
      <c r="H264" s="29"/>
      <c r="I264" s="25"/>
      <c r="J264" s="36"/>
      <c r="K264" s="25"/>
      <c r="L264" s="29"/>
      <c r="M264" s="26"/>
      <c r="N264" s="26"/>
      <c r="O264" s="26"/>
      <c r="P264" s="25"/>
    </row>
    <row r="265" spans="1:16" ht="12.75">
      <c r="A265" s="66">
        <f>A264+1</f>
        <v>208</v>
      </c>
      <c r="B265" s="22" t="s">
        <v>10</v>
      </c>
      <c r="C265" s="89" t="s">
        <v>815</v>
      </c>
      <c r="D265" s="90" t="s">
        <v>35</v>
      </c>
      <c r="E265" s="32">
        <v>3</v>
      </c>
      <c r="F265" s="23"/>
      <c r="G265" s="64"/>
      <c r="H265" s="29"/>
      <c r="I265" s="25"/>
      <c r="J265" s="36"/>
      <c r="K265" s="25"/>
      <c r="L265" s="29"/>
      <c r="M265" s="26"/>
      <c r="N265" s="26"/>
      <c r="O265" s="26"/>
      <c r="P265" s="25"/>
    </row>
    <row r="266" spans="1:16" ht="12.75">
      <c r="A266" s="66">
        <f>A265+1</f>
        <v>209</v>
      </c>
      <c r="B266" s="22" t="s">
        <v>10</v>
      </c>
      <c r="C266" s="89" t="s">
        <v>816</v>
      </c>
      <c r="D266" s="90" t="s">
        <v>35</v>
      </c>
      <c r="E266" s="32">
        <v>3</v>
      </c>
      <c r="F266" s="23"/>
      <c r="G266" s="64"/>
      <c r="H266" s="29"/>
      <c r="I266" s="25"/>
      <c r="J266" s="36"/>
      <c r="K266" s="25"/>
      <c r="L266" s="29"/>
      <c r="M266" s="26"/>
      <c r="N266" s="26"/>
      <c r="O266" s="26"/>
      <c r="P266" s="25"/>
    </row>
    <row r="267" spans="1:16" ht="36">
      <c r="A267" s="66">
        <f>A266+1</f>
        <v>210</v>
      </c>
      <c r="B267" s="22" t="s">
        <v>10</v>
      </c>
      <c r="C267" s="89" t="s">
        <v>1210</v>
      </c>
      <c r="D267" s="90" t="s">
        <v>0</v>
      </c>
      <c r="E267" s="32">
        <v>2</v>
      </c>
      <c r="F267" s="23"/>
      <c r="G267" s="64"/>
      <c r="H267" s="29"/>
      <c r="I267" s="25"/>
      <c r="J267" s="36"/>
      <c r="K267" s="25"/>
      <c r="L267" s="29"/>
      <c r="M267" s="26"/>
      <c r="N267" s="26"/>
      <c r="O267" s="26"/>
      <c r="P267" s="25"/>
    </row>
    <row r="268" spans="1:16" ht="12.75">
      <c r="A268" s="66"/>
      <c r="B268" s="66"/>
      <c r="C268" s="33"/>
      <c r="D268" s="64"/>
      <c r="E268" s="23"/>
      <c r="F268" s="36"/>
      <c r="G268" s="36"/>
      <c r="H268" s="36"/>
      <c r="I268" s="63"/>
      <c r="J268" s="36"/>
      <c r="K268" s="36"/>
      <c r="L268" s="63"/>
      <c r="M268" s="63"/>
      <c r="N268" s="63"/>
      <c r="O268" s="63"/>
      <c r="P268" s="62"/>
    </row>
    <row r="269" spans="1:16" ht="12.75">
      <c r="A269" s="66"/>
      <c r="B269" s="22"/>
      <c r="C269" s="108" t="s">
        <v>821</v>
      </c>
      <c r="D269" s="76" t="s">
        <v>85</v>
      </c>
      <c r="E269" s="32" t="s">
        <v>85</v>
      </c>
      <c r="F269" s="23"/>
      <c r="G269" s="64"/>
      <c r="H269" s="29"/>
      <c r="I269" s="36"/>
      <c r="J269" s="36"/>
      <c r="K269" s="25"/>
      <c r="L269" s="29"/>
      <c r="M269" s="26"/>
      <c r="N269" s="26"/>
      <c r="O269" s="26"/>
      <c r="P269" s="25"/>
    </row>
    <row r="270" spans="1:16" ht="38.25">
      <c r="A270" s="66">
        <f>A267+1</f>
        <v>211</v>
      </c>
      <c r="B270" s="22" t="s">
        <v>10</v>
      </c>
      <c r="C270" s="214" t="s">
        <v>1214</v>
      </c>
      <c r="D270" s="90" t="s">
        <v>35</v>
      </c>
      <c r="E270" s="32">
        <v>4</v>
      </c>
      <c r="F270" s="23"/>
      <c r="G270" s="64"/>
      <c r="H270" s="29"/>
      <c r="I270" s="36"/>
      <c r="J270" s="36"/>
      <c r="K270" s="25"/>
      <c r="L270" s="29"/>
      <c r="M270" s="26"/>
      <c r="N270" s="26"/>
      <c r="O270" s="26"/>
      <c r="P270" s="25"/>
    </row>
    <row r="271" spans="1:16" ht="63.75">
      <c r="A271" s="66">
        <f aca="true" t="shared" si="12" ref="A271:A277">A270+1</f>
        <v>212</v>
      </c>
      <c r="B271" s="22" t="s">
        <v>10</v>
      </c>
      <c r="C271" s="200" t="s">
        <v>1215</v>
      </c>
      <c r="D271" s="90" t="s">
        <v>35</v>
      </c>
      <c r="E271" s="32">
        <v>1</v>
      </c>
      <c r="F271" s="23"/>
      <c r="G271" s="64"/>
      <c r="H271" s="29"/>
      <c r="I271" s="25"/>
      <c r="J271" s="36"/>
      <c r="K271" s="25"/>
      <c r="L271" s="29"/>
      <c r="M271" s="26"/>
      <c r="N271" s="26"/>
      <c r="O271" s="26"/>
      <c r="P271" s="25"/>
    </row>
    <row r="272" spans="1:16" ht="51">
      <c r="A272" s="66">
        <f t="shared" si="12"/>
        <v>213</v>
      </c>
      <c r="B272" s="22" t="s">
        <v>10</v>
      </c>
      <c r="C272" s="214" t="s">
        <v>1216</v>
      </c>
      <c r="D272" s="90" t="s">
        <v>35</v>
      </c>
      <c r="E272" s="32">
        <v>1</v>
      </c>
      <c r="F272" s="23"/>
      <c r="G272" s="64"/>
      <c r="H272" s="29"/>
      <c r="I272" s="25"/>
      <c r="J272" s="36"/>
      <c r="K272" s="25"/>
      <c r="L272" s="29"/>
      <c r="M272" s="26"/>
      <c r="N272" s="26"/>
      <c r="O272" s="26"/>
      <c r="P272" s="25"/>
    </row>
    <row r="273" spans="1:16" ht="24">
      <c r="A273" s="66">
        <f>A272+1</f>
        <v>214</v>
      </c>
      <c r="B273" s="22" t="s">
        <v>10</v>
      </c>
      <c r="C273" s="89" t="s">
        <v>822</v>
      </c>
      <c r="D273" s="90" t="s">
        <v>2</v>
      </c>
      <c r="E273" s="32">
        <v>5</v>
      </c>
      <c r="F273" s="23"/>
      <c r="G273" s="64"/>
      <c r="H273" s="29"/>
      <c r="I273" s="36"/>
      <c r="J273" s="36"/>
      <c r="K273" s="25"/>
      <c r="L273" s="29"/>
      <c r="M273" s="26"/>
      <c r="N273" s="26"/>
      <c r="O273" s="26"/>
      <c r="P273" s="25"/>
    </row>
    <row r="274" spans="1:16" ht="24">
      <c r="A274" s="66">
        <f t="shared" si="12"/>
        <v>215</v>
      </c>
      <c r="B274" s="22" t="s">
        <v>10</v>
      </c>
      <c r="C274" s="89" t="s">
        <v>823</v>
      </c>
      <c r="D274" s="90" t="s">
        <v>2</v>
      </c>
      <c r="E274" s="32">
        <v>2</v>
      </c>
      <c r="F274" s="23"/>
      <c r="G274" s="64"/>
      <c r="H274" s="29"/>
      <c r="I274" s="36"/>
      <c r="J274" s="36"/>
      <c r="K274" s="25"/>
      <c r="L274" s="29"/>
      <c r="M274" s="26"/>
      <c r="N274" s="26"/>
      <c r="O274" s="26"/>
      <c r="P274" s="25"/>
    </row>
    <row r="275" spans="1:16" ht="12.75">
      <c r="A275" s="66">
        <f>A274+1</f>
        <v>216</v>
      </c>
      <c r="B275" s="22" t="s">
        <v>10</v>
      </c>
      <c r="C275" s="89" t="s">
        <v>824</v>
      </c>
      <c r="D275" s="90" t="s">
        <v>3</v>
      </c>
      <c r="E275" s="32">
        <v>1</v>
      </c>
      <c r="F275" s="23"/>
      <c r="G275" s="64"/>
      <c r="H275" s="29"/>
      <c r="I275" s="36"/>
      <c r="J275" s="36"/>
      <c r="K275" s="25"/>
      <c r="L275" s="29"/>
      <c r="M275" s="26"/>
      <c r="N275" s="26"/>
      <c r="O275" s="26"/>
      <c r="P275" s="25"/>
    </row>
    <row r="276" spans="1:16" ht="24">
      <c r="A276" s="66">
        <f t="shared" si="12"/>
        <v>217</v>
      </c>
      <c r="B276" s="22" t="s">
        <v>10</v>
      </c>
      <c r="C276" s="89" t="s">
        <v>825</v>
      </c>
      <c r="D276" s="90" t="s">
        <v>35</v>
      </c>
      <c r="E276" s="32">
        <v>1</v>
      </c>
      <c r="F276" s="23"/>
      <c r="G276" s="64"/>
      <c r="H276" s="29"/>
      <c r="I276" s="36"/>
      <c r="J276" s="36"/>
      <c r="K276" s="25"/>
      <c r="L276" s="29"/>
      <c r="M276" s="26"/>
      <c r="N276" s="26"/>
      <c r="O276" s="26"/>
      <c r="P276" s="25"/>
    </row>
    <row r="277" spans="1:16" ht="24">
      <c r="A277" s="66">
        <f t="shared" si="12"/>
        <v>218</v>
      </c>
      <c r="B277" s="22" t="s">
        <v>10</v>
      </c>
      <c r="C277" s="89" t="s">
        <v>1016</v>
      </c>
      <c r="D277" s="90" t="s">
        <v>2</v>
      </c>
      <c r="E277" s="32">
        <v>16</v>
      </c>
      <c r="F277" s="23"/>
      <c r="G277" s="64"/>
      <c r="H277" s="29"/>
      <c r="I277" s="36"/>
      <c r="J277" s="36"/>
      <c r="K277" s="25"/>
      <c r="L277" s="29"/>
      <c r="M277" s="26"/>
      <c r="N277" s="26"/>
      <c r="O277" s="26"/>
      <c r="P277" s="25"/>
    </row>
    <row r="278" spans="1:16" ht="12.75">
      <c r="A278" s="66"/>
      <c r="B278" s="66"/>
      <c r="C278" s="33"/>
      <c r="D278" s="64"/>
      <c r="E278" s="23"/>
      <c r="F278" s="36"/>
      <c r="G278" s="36"/>
      <c r="H278" s="36"/>
      <c r="I278" s="63"/>
      <c r="J278" s="36"/>
      <c r="K278" s="36"/>
      <c r="L278" s="63"/>
      <c r="M278" s="63"/>
      <c r="N278" s="63"/>
      <c r="O278" s="63"/>
      <c r="P278" s="62"/>
    </row>
    <row r="279" spans="1:16" ht="12.75">
      <c r="A279" s="203"/>
      <c r="B279" s="162"/>
      <c r="C279" s="157" t="s">
        <v>826</v>
      </c>
      <c r="D279" s="162"/>
      <c r="E279" s="162"/>
      <c r="F279" s="162"/>
      <c r="G279" s="162"/>
      <c r="H279" s="162"/>
      <c r="I279" s="162"/>
      <c r="J279" s="162"/>
      <c r="K279" s="162"/>
      <c r="L279" s="162"/>
      <c r="M279" s="162"/>
      <c r="N279" s="162"/>
      <c r="O279" s="162"/>
      <c r="P279" s="162"/>
    </row>
    <row r="280" spans="1:16" ht="12.75">
      <c r="A280" s="114"/>
      <c r="B280" s="115"/>
      <c r="C280" s="170" t="s">
        <v>827</v>
      </c>
      <c r="D280" s="116"/>
      <c r="E280" s="117"/>
      <c r="F280" s="118"/>
      <c r="G280" s="119"/>
      <c r="H280" s="120"/>
      <c r="I280" s="118"/>
      <c r="J280" s="121"/>
      <c r="K280" s="122"/>
      <c r="L280" s="120"/>
      <c r="M280" s="123"/>
      <c r="N280" s="123"/>
      <c r="O280" s="123"/>
      <c r="P280" s="122"/>
    </row>
    <row r="281" spans="1:16" ht="12.75">
      <c r="A281" s="66"/>
      <c r="B281" s="22"/>
      <c r="C281" s="90" t="s">
        <v>184</v>
      </c>
      <c r="D281" s="90"/>
      <c r="E281" s="32"/>
      <c r="F281" s="23"/>
      <c r="G281" s="64"/>
      <c r="H281" s="29"/>
      <c r="I281" s="25"/>
      <c r="J281" s="36"/>
      <c r="K281" s="25"/>
      <c r="L281" s="29"/>
      <c r="M281" s="26"/>
      <c r="N281" s="26"/>
      <c r="O281" s="26"/>
      <c r="P281" s="25"/>
    </row>
    <row r="282" spans="1:16" ht="60">
      <c r="A282" s="66">
        <f>A277+1</f>
        <v>219</v>
      </c>
      <c r="B282" s="22" t="s">
        <v>10</v>
      </c>
      <c r="C282" s="89" t="s">
        <v>1138</v>
      </c>
      <c r="D282" s="32" t="s">
        <v>175</v>
      </c>
      <c r="E282" s="90">
        <v>1</v>
      </c>
      <c r="F282" s="23"/>
      <c r="G282" s="64"/>
      <c r="H282" s="29"/>
      <c r="I282" s="36"/>
      <c r="J282" s="36"/>
      <c r="K282" s="25"/>
      <c r="L282" s="29"/>
      <c r="M282" s="26"/>
      <c r="N282" s="26"/>
      <c r="O282" s="26"/>
      <c r="P282" s="25"/>
    </row>
    <row r="283" spans="1:16" ht="48">
      <c r="A283" s="66">
        <f>A282+1</f>
        <v>220</v>
      </c>
      <c r="B283" s="22" t="s">
        <v>10</v>
      </c>
      <c r="C283" s="91" t="s">
        <v>1139</v>
      </c>
      <c r="D283" s="32" t="s">
        <v>175</v>
      </c>
      <c r="E283" s="90">
        <v>2</v>
      </c>
      <c r="F283" s="23"/>
      <c r="G283" s="64"/>
      <c r="H283" s="29"/>
      <c r="I283" s="36"/>
      <c r="J283" s="36"/>
      <c r="K283" s="25"/>
      <c r="L283" s="29"/>
      <c r="M283" s="26"/>
      <c r="N283" s="26"/>
      <c r="O283" s="26"/>
      <c r="P283" s="25"/>
    </row>
    <row r="284" spans="1:16" ht="48">
      <c r="A284" s="66">
        <f>A283+1</f>
        <v>221</v>
      </c>
      <c r="B284" s="22" t="s">
        <v>10</v>
      </c>
      <c r="C284" s="91" t="s">
        <v>1140</v>
      </c>
      <c r="D284" s="32" t="s">
        <v>175</v>
      </c>
      <c r="E284" s="90">
        <v>5</v>
      </c>
      <c r="F284" s="23"/>
      <c r="G284" s="64"/>
      <c r="H284" s="29"/>
      <c r="I284" s="36"/>
      <c r="J284" s="36"/>
      <c r="K284" s="25"/>
      <c r="L284" s="29"/>
      <c r="M284" s="26"/>
      <c r="N284" s="26"/>
      <c r="O284" s="26"/>
      <c r="P284" s="25"/>
    </row>
    <row r="285" spans="1:16" ht="48">
      <c r="A285" s="66">
        <f>A284+1</f>
        <v>222</v>
      </c>
      <c r="B285" s="22" t="s">
        <v>10</v>
      </c>
      <c r="C285" s="91" t="s">
        <v>1141</v>
      </c>
      <c r="D285" s="32" t="s">
        <v>175</v>
      </c>
      <c r="E285" s="90">
        <v>1</v>
      </c>
      <c r="F285" s="23"/>
      <c r="G285" s="64"/>
      <c r="H285" s="29"/>
      <c r="I285" s="36"/>
      <c r="J285" s="36"/>
      <c r="K285" s="25"/>
      <c r="L285" s="29"/>
      <c r="M285" s="26"/>
      <c r="N285" s="26"/>
      <c r="O285" s="26"/>
      <c r="P285" s="25"/>
    </row>
    <row r="286" spans="1:16" ht="48">
      <c r="A286" s="66">
        <f>A285+1</f>
        <v>223</v>
      </c>
      <c r="B286" s="22" t="s">
        <v>10</v>
      </c>
      <c r="C286" s="91" t="s">
        <v>1142</v>
      </c>
      <c r="D286" s="32" t="s">
        <v>175</v>
      </c>
      <c r="E286" s="90">
        <v>1</v>
      </c>
      <c r="F286" s="23"/>
      <c r="G286" s="64"/>
      <c r="H286" s="29"/>
      <c r="I286" s="36"/>
      <c r="J286" s="36"/>
      <c r="K286" s="25"/>
      <c r="L286" s="29"/>
      <c r="M286" s="26"/>
      <c r="N286" s="26"/>
      <c r="O286" s="26"/>
      <c r="P286" s="25"/>
    </row>
    <row r="287" spans="1:16" ht="12.75">
      <c r="A287" s="66"/>
      <c r="B287" s="22"/>
      <c r="C287" s="90" t="s">
        <v>183</v>
      </c>
      <c r="D287" s="32"/>
      <c r="E287" s="90"/>
      <c r="F287" s="23"/>
      <c r="G287" s="64"/>
      <c r="H287" s="29"/>
      <c r="I287" s="36"/>
      <c r="J287" s="36"/>
      <c r="K287" s="25"/>
      <c r="L287" s="29"/>
      <c r="M287" s="26"/>
      <c r="N287" s="26"/>
      <c r="O287" s="26"/>
      <c r="P287" s="25"/>
    </row>
    <row r="288" spans="1:16" ht="36">
      <c r="A288" s="66">
        <f>A286+1</f>
        <v>224</v>
      </c>
      <c r="B288" s="22" t="s">
        <v>10</v>
      </c>
      <c r="C288" s="89" t="s">
        <v>828</v>
      </c>
      <c r="D288" s="32" t="s">
        <v>35</v>
      </c>
      <c r="E288" s="90">
        <v>2</v>
      </c>
      <c r="F288" s="23"/>
      <c r="G288" s="64"/>
      <c r="H288" s="29"/>
      <c r="I288" s="36"/>
      <c r="J288" s="36"/>
      <c r="K288" s="25"/>
      <c r="L288" s="29"/>
      <c r="M288" s="26"/>
      <c r="N288" s="26"/>
      <c r="O288" s="26"/>
      <c r="P288" s="25"/>
    </row>
    <row r="289" spans="1:16" ht="36">
      <c r="A289" s="66">
        <f aca="true" t="shared" si="13" ref="A289:A295">A288+1</f>
        <v>225</v>
      </c>
      <c r="B289" s="22" t="s">
        <v>10</v>
      </c>
      <c r="C289" s="89" t="s">
        <v>182</v>
      </c>
      <c r="D289" s="32" t="s">
        <v>35</v>
      </c>
      <c r="E289" s="90">
        <v>2</v>
      </c>
      <c r="F289" s="23"/>
      <c r="G289" s="64"/>
      <c r="H289" s="29"/>
      <c r="I289" s="25"/>
      <c r="J289" s="36"/>
      <c r="K289" s="25"/>
      <c r="L289" s="29"/>
      <c r="M289" s="26"/>
      <c r="N289" s="26"/>
      <c r="O289" s="26"/>
      <c r="P289" s="25"/>
    </row>
    <row r="290" spans="1:16" ht="24">
      <c r="A290" s="66">
        <f t="shared" si="13"/>
        <v>226</v>
      </c>
      <c r="B290" s="22" t="s">
        <v>10</v>
      </c>
      <c r="C290" s="89" t="s">
        <v>829</v>
      </c>
      <c r="D290" s="32" t="s">
        <v>35</v>
      </c>
      <c r="E290" s="107" t="s">
        <v>830</v>
      </c>
      <c r="F290" s="23"/>
      <c r="G290" s="64"/>
      <c r="H290" s="29"/>
      <c r="I290" s="25"/>
      <c r="J290" s="36"/>
      <c r="K290" s="25"/>
      <c r="L290" s="29"/>
      <c r="M290" s="26"/>
      <c r="N290" s="26"/>
      <c r="O290" s="26"/>
      <c r="P290" s="25"/>
    </row>
    <row r="291" spans="1:16" ht="12.75">
      <c r="A291" s="66">
        <f t="shared" si="13"/>
        <v>227</v>
      </c>
      <c r="B291" s="22" t="s">
        <v>10</v>
      </c>
      <c r="C291" s="89" t="s">
        <v>831</v>
      </c>
      <c r="D291" s="32" t="s">
        <v>35</v>
      </c>
      <c r="E291" s="107" t="s">
        <v>200</v>
      </c>
      <c r="F291" s="23"/>
      <c r="G291" s="64"/>
      <c r="H291" s="29"/>
      <c r="I291" s="25"/>
      <c r="J291" s="36"/>
      <c r="K291" s="25"/>
      <c r="L291" s="29"/>
      <c r="M291" s="26"/>
      <c r="N291" s="26"/>
      <c r="O291" s="26"/>
      <c r="P291" s="25"/>
    </row>
    <row r="292" spans="1:16" ht="24">
      <c r="A292" s="66">
        <f t="shared" si="13"/>
        <v>228</v>
      </c>
      <c r="B292" s="22" t="s">
        <v>10</v>
      </c>
      <c r="C292" s="89" t="s">
        <v>832</v>
      </c>
      <c r="D292" s="32" t="s">
        <v>35</v>
      </c>
      <c r="E292" s="90">
        <v>3</v>
      </c>
      <c r="F292" s="23"/>
      <c r="G292" s="64"/>
      <c r="H292" s="29"/>
      <c r="I292" s="23"/>
      <c r="J292" s="36"/>
      <c r="K292" s="25"/>
      <c r="L292" s="29"/>
      <c r="M292" s="26"/>
      <c r="N292" s="26"/>
      <c r="O292" s="26"/>
      <c r="P292" s="25"/>
    </row>
    <row r="293" spans="1:16" ht="12.75">
      <c r="A293" s="66">
        <f t="shared" si="13"/>
        <v>229</v>
      </c>
      <c r="B293" s="22" t="s">
        <v>10</v>
      </c>
      <c r="C293" s="89" t="s">
        <v>833</v>
      </c>
      <c r="D293" s="32" t="s">
        <v>35</v>
      </c>
      <c r="E293" s="90">
        <v>1</v>
      </c>
      <c r="F293" s="23"/>
      <c r="G293" s="64"/>
      <c r="H293" s="29"/>
      <c r="I293" s="25"/>
      <c r="J293" s="36"/>
      <c r="K293" s="25"/>
      <c r="L293" s="29"/>
      <c r="M293" s="26"/>
      <c r="N293" s="26"/>
      <c r="O293" s="26"/>
      <c r="P293" s="25"/>
    </row>
    <row r="294" spans="1:16" ht="36">
      <c r="A294" s="66">
        <f t="shared" si="13"/>
        <v>230</v>
      </c>
      <c r="B294" s="22" t="s">
        <v>10</v>
      </c>
      <c r="C294" s="89" t="s">
        <v>834</v>
      </c>
      <c r="D294" s="32" t="s">
        <v>35</v>
      </c>
      <c r="E294" s="90">
        <v>12</v>
      </c>
      <c r="F294" s="23"/>
      <c r="G294" s="64"/>
      <c r="H294" s="29"/>
      <c r="I294" s="36"/>
      <c r="J294" s="36"/>
      <c r="K294" s="25"/>
      <c r="L294" s="29"/>
      <c r="M294" s="26"/>
      <c r="N294" s="26"/>
      <c r="O294" s="26"/>
      <c r="P294" s="25"/>
    </row>
    <row r="295" spans="1:16" ht="24">
      <c r="A295" s="66">
        <f t="shared" si="13"/>
        <v>231</v>
      </c>
      <c r="B295" s="22" t="s">
        <v>10</v>
      </c>
      <c r="C295" s="89" t="s">
        <v>835</v>
      </c>
      <c r="D295" s="32" t="s">
        <v>35</v>
      </c>
      <c r="E295" s="90">
        <v>12</v>
      </c>
      <c r="F295" s="23"/>
      <c r="G295" s="64"/>
      <c r="H295" s="29"/>
      <c r="I295" s="36"/>
      <c r="J295" s="36"/>
      <c r="K295" s="25"/>
      <c r="L295" s="29"/>
      <c r="M295" s="26"/>
      <c r="N295" s="26"/>
      <c r="O295" s="26"/>
      <c r="P295" s="25"/>
    </row>
    <row r="296" spans="1:16" ht="12.75">
      <c r="A296" s="66"/>
      <c r="B296" s="22"/>
      <c r="C296" s="90" t="s">
        <v>179</v>
      </c>
      <c r="D296" s="32"/>
      <c r="E296" s="90"/>
      <c r="F296" s="23"/>
      <c r="G296" s="64"/>
      <c r="H296" s="29"/>
      <c r="I296" s="36"/>
      <c r="J296" s="36"/>
      <c r="K296" s="25"/>
      <c r="L296" s="29"/>
      <c r="M296" s="26"/>
      <c r="N296" s="26"/>
      <c r="O296" s="26"/>
      <c r="P296" s="25"/>
    </row>
    <row r="297" spans="1:16" ht="24">
      <c r="A297" s="66">
        <f>A295+1</f>
        <v>232</v>
      </c>
      <c r="B297" s="22" t="s">
        <v>10</v>
      </c>
      <c r="C297" s="89" t="s">
        <v>199</v>
      </c>
      <c r="D297" s="32" t="s">
        <v>2</v>
      </c>
      <c r="E297" s="106">
        <v>27</v>
      </c>
      <c r="F297" s="23"/>
      <c r="G297" s="64"/>
      <c r="H297" s="29"/>
      <c r="I297" s="23"/>
      <c r="J297" s="36"/>
      <c r="K297" s="25"/>
      <c r="L297" s="29"/>
      <c r="M297" s="26"/>
      <c r="N297" s="26"/>
      <c r="O297" s="26"/>
      <c r="P297" s="25"/>
    </row>
    <row r="298" spans="1:16" ht="24">
      <c r="A298" s="66">
        <f>A297+1</f>
        <v>233</v>
      </c>
      <c r="B298" s="22" t="s">
        <v>10</v>
      </c>
      <c r="C298" s="89" t="s">
        <v>178</v>
      </c>
      <c r="D298" s="32" t="s">
        <v>2</v>
      </c>
      <c r="E298" s="106">
        <v>4</v>
      </c>
      <c r="F298" s="23"/>
      <c r="G298" s="64"/>
      <c r="H298" s="29"/>
      <c r="I298" s="23"/>
      <c r="J298" s="36"/>
      <c r="K298" s="25"/>
      <c r="L298" s="29"/>
      <c r="M298" s="26"/>
      <c r="N298" s="26"/>
      <c r="O298" s="26"/>
      <c r="P298" s="25"/>
    </row>
    <row r="299" spans="1:16" ht="24">
      <c r="A299" s="66">
        <f>A298+1</f>
        <v>234</v>
      </c>
      <c r="B299" s="22" t="s">
        <v>10</v>
      </c>
      <c r="C299" s="89" t="s">
        <v>177</v>
      </c>
      <c r="D299" s="32" t="s">
        <v>2</v>
      </c>
      <c r="E299" s="106">
        <v>72</v>
      </c>
      <c r="F299" s="23"/>
      <c r="G299" s="64"/>
      <c r="H299" s="29"/>
      <c r="I299" s="23"/>
      <c r="J299" s="36"/>
      <c r="K299" s="25"/>
      <c r="L299" s="29"/>
      <c r="M299" s="26"/>
      <c r="N299" s="26"/>
      <c r="O299" s="26"/>
      <c r="P299" s="25"/>
    </row>
    <row r="300" spans="1:16" ht="24">
      <c r="A300" s="66">
        <f>A299+1</f>
        <v>235</v>
      </c>
      <c r="B300" s="22" t="s">
        <v>10</v>
      </c>
      <c r="C300" s="89" t="s">
        <v>176</v>
      </c>
      <c r="D300" s="32" t="s">
        <v>2</v>
      </c>
      <c r="E300" s="106">
        <v>35</v>
      </c>
      <c r="F300" s="23"/>
      <c r="G300" s="64"/>
      <c r="H300" s="29"/>
      <c r="I300" s="23"/>
      <c r="J300" s="36"/>
      <c r="K300" s="25"/>
      <c r="L300" s="29"/>
      <c r="M300" s="26"/>
      <c r="N300" s="26"/>
      <c r="O300" s="26"/>
      <c r="P300" s="25"/>
    </row>
    <row r="301" spans="1:16" ht="36">
      <c r="A301" s="66">
        <f>A300+1</f>
        <v>236</v>
      </c>
      <c r="B301" s="22" t="s">
        <v>10</v>
      </c>
      <c r="C301" s="89" t="s">
        <v>836</v>
      </c>
      <c r="D301" s="32" t="s">
        <v>35</v>
      </c>
      <c r="E301" s="90">
        <v>1</v>
      </c>
      <c r="F301" s="23"/>
      <c r="G301" s="64"/>
      <c r="H301" s="29"/>
      <c r="I301" s="25"/>
      <c r="J301" s="36"/>
      <c r="K301" s="25"/>
      <c r="L301" s="29"/>
      <c r="M301" s="26"/>
      <c r="N301" s="26"/>
      <c r="O301" s="26"/>
      <c r="P301" s="25"/>
    </row>
    <row r="302" spans="1:16" ht="12.75">
      <c r="A302" s="66"/>
      <c r="B302" s="22"/>
      <c r="C302" s="90" t="s">
        <v>198</v>
      </c>
      <c r="D302" s="32"/>
      <c r="E302" s="90"/>
      <c r="F302" s="23"/>
      <c r="G302" s="64"/>
      <c r="H302" s="29"/>
      <c r="I302" s="25"/>
      <c r="J302" s="36"/>
      <c r="K302" s="25"/>
      <c r="L302" s="29"/>
      <c r="M302" s="26"/>
      <c r="N302" s="26"/>
      <c r="O302" s="26"/>
      <c r="P302" s="25"/>
    </row>
    <row r="303" spans="1:16" ht="36">
      <c r="A303" s="66">
        <f>A301+1</f>
        <v>237</v>
      </c>
      <c r="B303" s="22" t="s">
        <v>10</v>
      </c>
      <c r="C303" s="89" t="s">
        <v>837</v>
      </c>
      <c r="D303" s="32" t="s">
        <v>2</v>
      </c>
      <c r="E303" s="106">
        <v>15</v>
      </c>
      <c r="F303" s="23"/>
      <c r="G303" s="64"/>
      <c r="H303" s="29"/>
      <c r="I303" s="25"/>
      <c r="J303" s="36"/>
      <c r="K303" s="25"/>
      <c r="L303" s="29"/>
      <c r="M303" s="26"/>
      <c r="N303" s="26"/>
      <c r="O303" s="26"/>
      <c r="P303" s="25"/>
    </row>
    <row r="304" spans="1:16" ht="24">
      <c r="A304" s="66">
        <f aca="true" t="shared" si="14" ref="A304:A311">A303+1</f>
        <v>238</v>
      </c>
      <c r="B304" s="22" t="s">
        <v>10</v>
      </c>
      <c r="C304" s="89" t="s">
        <v>838</v>
      </c>
      <c r="D304" s="32" t="s">
        <v>2</v>
      </c>
      <c r="E304" s="106">
        <v>2</v>
      </c>
      <c r="F304" s="23"/>
      <c r="G304" s="64"/>
      <c r="H304" s="29"/>
      <c r="I304" s="23"/>
      <c r="J304" s="36"/>
      <c r="K304" s="25"/>
      <c r="L304" s="29"/>
      <c r="M304" s="26"/>
      <c r="N304" s="26"/>
      <c r="O304" s="26"/>
      <c r="P304" s="25"/>
    </row>
    <row r="305" spans="1:16" ht="24">
      <c r="A305" s="66">
        <f t="shared" si="14"/>
        <v>239</v>
      </c>
      <c r="B305" s="22" t="s">
        <v>10</v>
      </c>
      <c r="C305" s="89" t="s">
        <v>839</v>
      </c>
      <c r="D305" s="32" t="s">
        <v>2</v>
      </c>
      <c r="E305" s="106">
        <v>15</v>
      </c>
      <c r="F305" s="23"/>
      <c r="G305" s="64"/>
      <c r="H305" s="29"/>
      <c r="I305" s="25"/>
      <c r="J305" s="36"/>
      <c r="K305" s="25"/>
      <c r="L305" s="29"/>
      <c r="M305" s="26"/>
      <c r="N305" s="26"/>
      <c r="O305" s="26"/>
      <c r="P305" s="25"/>
    </row>
    <row r="306" spans="1:16" ht="24">
      <c r="A306" s="66">
        <f t="shared" si="14"/>
        <v>240</v>
      </c>
      <c r="B306" s="22" t="s">
        <v>10</v>
      </c>
      <c r="C306" s="89" t="s">
        <v>840</v>
      </c>
      <c r="D306" s="32" t="s">
        <v>2</v>
      </c>
      <c r="E306" s="106">
        <v>5</v>
      </c>
      <c r="F306" s="23"/>
      <c r="G306" s="64"/>
      <c r="H306" s="29"/>
      <c r="I306" s="36"/>
      <c r="J306" s="36"/>
      <c r="K306" s="25"/>
      <c r="L306" s="29"/>
      <c r="M306" s="26"/>
      <c r="N306" s="26"/>
      <c r="O306" s="26"/>
      <c r="P306" s="25"/>
    </row>
    <row r="307" spans="1:17" ht="12.75">
      <c r="A307" s="66">
        <f t="shared" si="14"/>
        <v>241</v>
      </c>
      <c r="B307" s="22" t="s">
        <v>10</v>
      </c>
      <c r="C307" s="89" t="s">
        <v>197</v>
      </c>
      <c r="D307" s="32" t="s">
        <v>186</v>
      </c>
      <c r="E307" s="195">
        <v>22</v>
      </c>
      <c r="F307" s="23"/>
      <c r="G307" s="64"/>
      <c r="H307" s="29"/>
      <c r="I307" s="36"/>
      <c r="J307" s="36"/>
      <c r="K307" s="25"/>
      <c r="L307" s="29"/>
      <c r="M307" s="26"/>
      <c r="N307" s="26"/>
      <c r="O307" s="26"/>
      <c r="P307" s="25"/>
      <c r="Q307" s="194"/>
    </row>
    <row r="308" spans="1:16" ht="24">
      <c r="A308" s="66">
        <f t="shared" si="14"/>
        <v>242</v>
      </c>
      <c r="B308" s="22" t="s">
        <v>10</v>
      </c>
      <c r="C308" s="89" t="s">
        <v>196</v>
      </c>
      <c r="D308" s="32" t="s">
        <v>35</v>
      </c>
      <c r="E308" s="106">
        <v>5</v>
      </c>
      <c r="F308" s="23"/>
      <c r="G308" s="64"/>
      <c r="H308" s="29"/>
      <c r="I308" s="36"/>
      <c r="J308" s="36"/>
      <c r="K308" s="25"/>
      <c r="L308" s="29"/>
      <c r="M308" s="26"/>
      <c r="N308" s="26"/>
      <c r="O308" s="26"/>
      <c r="P308" s="25"/>
    </row>
    <row r="309" spans="1:16" ht="12.75">
      <c r="A309" s="66">
        <f t="shared" si="14"/>
        <v>243</v>
      </c>
      <c r="B309" s="22" t="s">
        <v>10</v>
      </c>
      <c r="C309" s="89" t="s">
        <v>195</v>
      </c>
      <c r="D309" s="32" t="s">
        <v>175</v>
      </c>
      <c r="E309" s="106">
        <v>1</v>
      </c>
      <c r="F309" s="23"/>
      <c r="G309" s="64"/>
      <c r="H309" s="29"/>
      <c r="I309" s="23"/>
      <c r="J309" s="23"/>
      <c r="K309" s="25"/>
      <c r="L309" s="29"/>
      <c r="M309" s="26"/>
      <c r="N309" s="26"/>
      <c r="O309" s="26"/>
      <c r="P309" s="25"/>
    </row>
    <row r="310" spans="1:16" ht="12.75">
      <c r="A310" s="66">
        <f t="shared" si="14"/>
        <v>244</v>
      </c>
      <c r="B310" s="22" t="s">
        <v>10</v>
      </c>
      <c r="C310" s="89" t="s">
        <v>841</v>
      </c>
      <c r="D310" s="32" t="s">
        <v>35</v>
      </c>
      <c r="E310" s="106">
        <v>5</v>
      </c>
      <c r="F310" s="23"/>
      <c r="G310" s="64"/>
      <c r="H310" s="29"/>
      <c r="I310" s="36"/>
      <c r="J310" s="36"/>
      <c r="K310" s="25"/>
      <c r="L310" s="29"/>
      <c r="M310" s="26"/>
      <c r="N310" s="26"/>
      <c r="O310" s="26"/>
      <c r="P310" s="25"/>
    </row>
    <row r="311" spans="1:16" ht="12.75">
      <c r="A311" s="66">
        <f t="shared" si="14"/>
        <v>245</v>
      </c>
      <c r="B311" s="22" t="s">
        <v>10</v>
      </c>
      <c r="C311" s="89" t="s">
        <v>842</v>
      </c>
      <c r="D311" s="32" t="s">
        <v>35</v>
      </c>
      <c r="E311" s="106">
        <v>3</v>
      </c>
      <c r="F311" s="23"/>
      <c r="G311" s="64"/>
      <c r="H311" s="29"/>
      <c r="I311" s="36"/>
      <c r="J311" s="36"/>
      <c r="K311" s="25"/>
      <c r="L311" s="29"/>
      <c r="M311" s="26"/>
      <c r="N311" s="26"/>
      <c r="O311" s="26"/>
      <c r="P311" s="25"/>
    </row>
    <row r="312" spans="1:16" ht="12.75">
      <c r="A312" s="66"/>
      <c r="B312" s="22"/>
      <c r="C312" s="90" t="s">
        <v>843</v>
      </c>
      <c r="D312" s="32"/>
      <c r="E312" s="90"/>
      <c r="F312" s="23"/>
      <c r="G312" s="64"/>
      <c r="H312" s="29"/>
      <c r="I312" s="36"/>
      <c r="J312" s="36"/>
      <c r="K312" s="25"/>
      <c r="L312" s="29"/>
      <c r="M312" s="26"/>
      <c r="N312" s="26"/>
      <c r="O312" s="26"/>
      <c r="P312" s="25"/>
    </row>
    <row r="313" spans="1:16" ht="24">
      <c r="A313" s="66">
        <f>A311+1</f>
        <v>246</v>
      </c>
      <c r="B313" s="22" t="s">
        <v>10</v>
      </c>
      <c r="C313" s="89" t="s">
        <v>844</v>
      </c>
      <c r="D313" s="32" t="s">
        <v>175</v>
      </c>
      <c r="E313" s="90">
        <v>1</v>
      </c>
      <c r="F313" s="23"/>
      <c r="G313" s="64"/>
      <c r="H313" s="29"/>
      <c r="I313" s="25"/>
      <c r="J313" s="36"/>
      <c r="K313" s="25"/>
      <c r="L313" s="29"/>
      <c r="M313" s="26"/>
      <c r="N313" s="26"/>
      <c r="O313" s="26"/>
      <c r="P313" s="25"/>
    </row>
    <row r="314" spans="1:16" ht="12.75">
      <c r="A314" s="66">
        <f aca="true" t="shared" si="15" ref="A314:A325">A313+1</f>
        <v>247</v>
      </c>
      <c r="B314" s="22" t="s">
        <v>10</v>
      </c>
      <c r="C314" s="89" t="s">
        <v>845</v>
      </c>
      <c r="D314" s="32" t="s">
        <v>175</v>
      </c>
      <c r="E314" s="90">
        <v>1</v>
      </c>
      <c r="F314" s="23"/>
      <c r="G314" s="64"/>
      <c r="H314" s="29"/>
      <c r="I314" s="25"/>
      <c r="J314" s="36"/>
      <c r="K314" s="25"/>
      <c r="L314" s="29"/>
      <c r="M314" s="26"/>
      <c r="N314" s="26"/>
      <c r="O314" s="26"/>
      <c r="P314" s="25"/>
    </row>
    <row r="315" spans="1:16" ht="12.75">
      <c r="A315" s="66">
        <f t="shared" si="15"/>
        <v>248</v>
      </c>
      <c r="B315" s="22" t="s">
        <v>10</v>
      </c>
      <c r="C315" s="89" t="s">
        <v>846</v>
      </c>
      <c r="D315" s="32" t="s">
        <v>175</v>
      </c>
      <c r="E315" s="90">
        <v>1</v>
      </c>
      <c r="F315" s="23"/>
      <c r="G315" s="64"/>
      <c r="H315" s="29"/>
      <c r="I315" s="25"/>
      <c r="J315" s="36"/>
      <c r="K315" s="25"/>
      <c r="L315" s="29"/>
      <c r="M315" s="26"/>
      <c r="N315" s="26"/>
      <c r="O315" s="26"/>
      <c r="P315" s="25"/>
    </row>
    <row r="316" spans="1:16" ht="36">
      <c r="A316" s="66">
        <f t="shared" si="15"/>
        <v>249</v>
      </c>
      <c r="B316" s="22" t="s">
        <v>10</v>
      </c>
      <c r="C316" s="89" t="s">
        <v>847</v>
      </c>
      <c r="D316" s="32" t="s">
        <v>175</v>
      </c>
      <c r="E316" s="90">
        <v>10</v>
      </c>
      <c r="F316" s="23"/>
      <c r="G316" s="64"/>
      <c r="H316" s="29"/>
      <c r="I316" s="23"/>
      <c r="J316" s="36"/>
      <c r="K316" s="25"/>
      <c r="L316" s="29"/>
      <c r="M316" s="26"/>
      <c r="N316" s="26"/>
      <c r="O316" s="26"/>
      <c r="P316" s="25"/>
    </row>
    <row r="317" spans="1:16" ht="12.75">
      <c r="A317" s="66">
        <f t="shared" si="15"/>
        <v>250</v>
      </c>
      <c r="B317" s="22" t="s">
        <v>10</v>
      </c>
      <c r="C317" s="105" t="s">
        <v>848</v>
      </c>
      <c r="D317" s="32" t="s">
        <v>175</v>
      </c>
      <c r="E317" s="90">
        <v>2</v>
      </c>
      <c r="F317" s="23"/>
      <c r="G317" s="64"/>
      <c r="H317" s="29"/>
      <c r="I317" s="25"/>
      <c r="J317" s="36"/>
      <c r="K317" s="25"/>
      <c r="L317" s="29"/>
      <c r="M317" s="26"/>
      <c r="N317" s="26"/>
      <c r="O317" s="26"/>
      <c r="P317" s="25"/>
    </row>
    <row r="318" spans="1:16" ht="36">
      <c r="A318" s="66">
        <f t="shared" si="15"/>
        <v>251</v>
      </c>
      <c r="B318" s="22" t="s">
        <v>10</v>
      </c>
      <c r="C318" s="89" t="s">
        <v>849</v>
      </c>
      <c r="D318" s="32" t="s">
        <v>175</v>
      </c>
      <c r="E318" s="90">
        <v>1</v>
      </c>
      <c r="F318" s="23"/>
      <c r="G318" s="64"/>
      <c r="H318" s="29"/>
      <c r="I318" s="36"/>
      <c r="J318" s="36"/>
      <c r="K318" s="25"/>
      <c r="L318" s="29"/>
      <c r="M318" s="26"/>
      <c r="N318" s="26"/>
      <c r="O318" s="26"/>
      <c r="P318" s="25"/>
    </row>
    <row r="319" spans="1:16" ht="24">
      <c r="A319" s="66">
        <f t="shared" si="15"/>
        <v>252</v>
      </c>
      <c r="B319" s="22" t="s">
        <v>10</v>
      </c>
      <c r="C319" s="89" t="s">
        <v>850</v>
      </c>
      <c r="D319" s="32" t="s">
        <v>35</v>
      </c>
      <c r="E319" s="90">
        <v>4</v>
      </c>
      <c r="F319" s="23"/>
      <c r="G319" s="64"/>
      <c r="H319" s="29"/>
      <c r="I319" s="23"/>
      <c r="J319" s="36"/>
      <c r="K319" s="25"/>
      <c r="L319" s="29"/>
      <c r="M319" s="26"/>
      <c r="N319" s="26"/>
      <c r="O319" s="26"/>
      <c r="P319" s="25"/>
    </row>
    <row r="320" spans="1:16" ht="24">
      <c r="A320" s="66">
        <f t="shared" si="15"/>
        <v>253</v>
      </c>
      <c r="B320" s="22" t="s">
        <v>10</v>
      </c>
      <c r="C320" s="89" t="s">
        <v>851</v>
      </c>
      <c r="D320" s="32" t="s">
        <v>35</v>
      </c>
      <c r="E320" s="90">
        <v>12</v>
      </c>
      <c r="F320" s="23"/>
      <c r="G320" s="64"/>
      <c r="H320" s="29"/>
      <c r="I320" s="23"/>
      <c r="J320" s="36"/>
      <c r="K320" s="25"/>
      <c r="L320" s="29"/>
      <c r="M320" s="26"/>
      <c r="N320" s="26"/>
      <c r="O320" s="26"/>
      <c r="P320" s="25"/>
    </row>
    <row r="321" spans="1:16" ht="12.75">
      <c r="A321" s="66">
        <f t="shared" si="15"/>
        <v>254</v>
      </c>
      <c r="B321" s="22" t="s">
        <v>10</v>
      </c>
      <c r="C321" s="105" t="s">
        <v>845</v>
      </c>
      <c r="D321" s="32" t="s">
        <v>35</v>
      </c>
      <c r="E321" s="90">
        <v>4</v>
      </c>
      <c r="F321" s="23"/>
      <c r="G321" s="64"/>
      <c r="H321" s="29"/>
      <c r="I321" s="23"/>
      <c r="J321" s="36"/>
      <c r="K321" s="25"/>
      <c r="L321" s="29"/>
      <c r="M321" s="26"/>
      <c r="N321" s="26"/>
      <c r="O321" s="26"/>
      <c r="P321" s="25"/>
    </row>
    <row r="322" spans="1:16" ht="24">
      <c r="A322" s="66">
        <f t="shared" si="15"/>
        <v>255</v>
      </c>
      <c r="B322" s="22" t="s">
        <v>10</v>
      </c>
      <c r="C322" s="89" t="s">
        <v>194</v>
      </c>
      <c r="D322" s="32" t="s">
        <v>35</v>
      </c>
      <c r="E322" s="90">
        <v>1</v>
      </c>
      <c r="F322" s="23"/>
      <c r="G322" s="64"/>
      <c r="H322" s="29"/>
      <c r="I322" s="23"/>
      <c r="J322" s="36"/>
      <c r="K322" s="25"/>
      <c r="L322" s="29"/>
      <c r="M322" s="26"/>
      <c r="N322" s="26"/>
      <c r="O322" s="26"/>
      <c r="P322" s="25"/>
    </row>
    <row r="323" spans="1:16" ht="36">
      <c r="A323" s="66">
        <f t="shared" si="15"/>
        <v>256</v>
      </c>
      <c r="B323" s="22" t="s">
        <v>10</v>
      </c>
      <c r="C323" s="89" t="s">
        <v>852</v>
      </c>
      <c r="D323" s="32" t="s">
        <v>172</v>
      </c>
      <c r="E323" s="90">
        <v>1</v>
      </c>
      <c r="F323" s="23"/>
      <c r="G323" s="64"/>
      <c r="H323" s="29"/>
      <c r="I323" s="36"/>
      <c r="J323" s="36"/>
      <c r="K323" s="25"/>
      <c r="L323" s="29"/>
      <c r="M323" s="26"/>
      <c r="N323" s="26"/>
      <c r="O323" s="26"/>
      <c r="P323" s="25"/>
    </row>
    <row r="324" spans="1:16" ht="12.75">
      <c r="A324" s="66">
        <f t="shared" si="15"/>
        <v>257</v>
      </c>
      <c r="B324" s="22" t="s">
        <v>10</v>
      </c>
      <c r="C324" s="89" t="s">
        <v>193</v>
      </c>
      <c r="D324" s="32" t="s">
        <v>191</v>
      </c>
      <c r="E324" s="90">
        <v>0.3</v>
      </c>
      <c r="F324" s="23"/>
      <c r="G324" s="64"/>
      <c r="H324" s="29"/>
      <c r="I324" s="36"/>
      <c r="J324" s="36"/>
      <c r="K324" s="25"/>
      <c r="L324" s="29"/>
      <c r="M324" s="26"/>
      <c r="N324" s="26"/>
      <c r="O324" s="26"/>
      <c r="P324" s="25"/>
    </row>
    <row r="325" spans="1:16" ht="12.75">
      <c r="A325" s="66">
        <f t="shared" si="15"/>
        <v>258</v>
      </c>
      <c r="B325" s="22" t="s">
        <v>10</v>
      </c>
      <c r="C325" s="89" t="s">
        <v>192</v>
      </c>
      <c r="D325" s="32" t="s">
        <v>191</v>
      </c>
      <c r="E325" s="90">
        <v>0.6</v>
      </c>
      <c r="F325" s="23"/>
      <c r="G325" s="64"/>
      <c r="H325" s="29"/>
      <c r="I325" s="25"/>
      <c r="J325" s="36"/>
      <c r="K325" s="25"/>
      <c r="L325" s="29"/>
      <c r="M325" s="26"/>
      <c r="N325" s="26"/>
      <c r="O325" s="26"/>
      <c r="P325" s="25"/>
    </row>
    <row r="326" spans="1:16" ht="12.75">
      <c r="A326" s="66"/>
      <c r="B326" s="22"/>
      <c r="C326" s="90" t="s">
        <v>190</v>
      </c>
      <c r="D326" s="32"/>
      <c r="E326" s="90"/>
      <c r="F326" s="23"/>
      <c r="G326" s="64"/>
      <c r="H326" s="29"/>
      <c r="I326" s="25"/>
      <c r="J326" s="36"/>
      <c r="K326" s="25"/>
      <c r="L326" s="29"/>
      <c r="M326" s="26"/>
      <c r="N326" s="26"/>
      <c r="O326" s="26"/>
      <c r="P326" s="25"/>
    </row>
    <row r="327" spans="1:16" ht="36">
      <c r="A327" s="66">
        <f>A325+1</f>
        <v>259</v>
      </c>
      <c r="B327" s="22" t="s">
        <v>10</v>
      </c>
      <c r="C327" s="89" t="s">
        <v>853</v>
      </c>
      <c r="D327" s="32" t="s">
        <v>2</v>
      </c>
      <c r="E327" s="90">
        <v>15</v>
      </c>
      <c r="F327" s="23"/>
      <c r="G327" s="64"/>
      <c r="H327" s="29"/>
      <c r="I327" s="25"/>
      <c r="J327" s="36"/>
      <c r="K327" s="25"/>
      <c r="L327" s="29"/>
      <c r="M327" s="26"/>
      <c r="N327" s="26"/>
      <c r="O327" s="26"/>
      <c r="P327" s="25"/>
    </row>
    <row r="328" spans="1:16" ht="12.75">
      <c r="A328" s="66">
        <f aca="true" t="shared" si="16" ref="A328:A337">A327+1</f>
        <v>260</v>
      </c>
      <c r="B328" s="22" t="s">
        <v>10</v>
      </c>
      <c r="C328" s="89" t="s">
        <v>189</v>
      </c>
      <c r="D328" s="32" t="s">
        <v>2</v>
      </c>
      <c r="E328" s="90">
        <v>2</v>
      </c>
      <c r="F328" s="23"/>
      <c r="G328" s="64"/>
      <c r="H328" s="29"/>
      <c r="I328" s="23"/>
      <c r="J328" s="36"/>
      <c r="K328" s="25"/>
      <c r="L328" s="29"/>
      <c r="M328" s="26"/>
      <c r="N328" s="26"/>
      <c r="O328" s="26"/>
      <c r="P328" s="25"/>
    </row>
    <row r="329" spans="1:16" ht="12.75">
      <c r="A329" s="66">
        <f t="shared" si="16"/>
        <v>261</v>
      </c>
      <c r="B329" s="22" t="s">
        <v>10</v>
      </c>
      <c r="C329" s="89" t="s">
        <v>188</v>
      </c>
      <c r="D329" s="32" t="s">
        <v>2</v>
      </c>
      <c r="E329" s="90">
        <v>12</v>
      </c>
      <c r="F329" s="23"/>
      <c r="G329" s="64"/>
      <c r="H329" s="29"/>
      <c r="I329" s="25"/>
      <c r="J329" s="36"/>
      <c r="K329" s="25"/>
      <c r="L329" s="29"/>
      <c r="M329" s="26"/>
      <c r="N329" s="26"/>
      <c r="O329" s="26"/>
      <c r="P329" s="25"/>
    </row>
    <row r="330" spans="1:16" ht="12.75">
      <c r="A330" s="66">
        <f t="shared" si="16"/>
        <v>262</v>
      </c>
      <c r="B330" s="22" t="s">
        <v>10</v>
      </c>
      <c r="C330" s="89" t="s">
        <v>173</v>
      </c>
      <c r="D330" s="32" t="s">
        <v>2</v>
      </c>
      <c r="E330" s="90">
        <v>3</v>
      </c>
      <c r="F330" s="23"/>
      <c r="G330" s="64"/>
      <c r="H330" s="29"/>
      <c r="I330" s="36"/>
      <c r="J330" s="36"/>
      <c r="K330" s="25"/>
      <c r="L330" s="29"/>
      <c r="M330" s="26"/>
      <c r="N330" s="26"/>
      <c r="O330" s="26"/>
      <c r="P330" s="25"/>
    </row>
    <row r="331" spans="1:16" ht="24">
      <c r="A331" s="66">
        <f t="shared" si="16"/>
        <v>263</v>
      </c>
      <c r="B331" s="22" t="s">
        <v>10</v>
      </c>
      <c r="C331" s="89" t="s">
        <v>187</v>
      </c>
      <c r="D331" s="32" t="s">
        <v>186</v>
      </c>
      <c r="E331" s="90">
        <v>4</v>
      </c>
      <c r="F331" s="23"/>
      <c r="G331" s="64"/>
      <c r="H331" s="29"/>
      <c r="I331" s="23"/>
      <c r="J331" s="23"/>
      <c r="K331" s="25"/>
      <c r="L331" s="29"/>
      <c r="M331" s="26"/>
      <c r="N331" s="26"/>
      <c r="O331" s="26"/>
      <c r="P331" s="25"/>
    </row>
    <row r="332" spans="1:16" ht="24">
      <c r="A332" s="66">
        <f t="shared" si="16"/>
        <v>264</v>
      </c>
      <c r="B332" s="22" t="s">
        <v>10</v>
      </c>
      <c r="C332" s="89" t="s">
        <v>854</v>
      </c>
      <c r="D332" s="32" t="s">
        <v>186</v>
      </c>
      <c r="E332" s="90">
        <v>22</v>
      </c>
      <c r="F332" s="23"/>
      <c r="G332" s="64"/>
      <c r="H332" s="29"/>
      <c r="I332" s="23"/>
      <c r="J332" s="23"/>
      <c r="K332" s="25"/>
      <c r="L332" s="29"/>
      <c r="M332" s="26"/>
      <c r="N332" s="26"/>
      <c r="O332" s="26"/>
      <c r="P332" s="25"/>
    </row>
    <row r="333" spans="1:16" ht="36">
      <c r="A333" s="66">
        <f t="shared" si="16"/>
        <v>265</v>
      </c>
      <c r="B333" s="22" t="s">
        <v>10</v>
      </c>
      <c r="C333" s="89" t="s">
        <v>855</v>
      </c>
      <c r="D333" s="32" t="s">
        <v>35</v>
      </c>
      <c r="E333" s="90">
        <v>20</v>
      </c>
      <c r="F333" s="23"/>
      <c r="G333" s="64"/>
      <c r="H333" s="29"/>
      <c r="I333" s="23"/>
      <c r="J333" s="23"/>
      <c r="K333" s="25"/>
      <c r="L333" s="29"/>
      <c r="M333" s="26"/>
      <c r="N333" s="26"/>
      <c r="O333" s="26"/>
      <c r="P333" s="25"/>
    </row>
    <row r="334" spans="1:16" ht="24">
      <c r="A334" s="66">
        <f t="shared" si="16"/>
        <v>266</v>
      </c>
      <c r="B334" s="22" t="s">
        <v>10</v>
      </c>
      <c r="C334" s="89" t="s">
        <v>185</v>
      </c>
      <c r="D334" s="32" t="s">
        <v>35</v>
      </c>
      <c r="E334" s="90">
        <v>1</v>
      </c>
      <c r="F334" s="23"/>
      <c r="G334" s="64"/>
      <c r="H334" s="29"/>
      <c r="I334" s="23"/>
      <c r="J334" s="23"/>
      <c r="K334" s="25"/>
      <c r="L334" s="29"/>
      <c r="M334" s="26"/>
      <c r="N334" s="26"/>
      <c r="O334" s="26"/>
      <c r="P334" s="25"/>
    </row>
    <row r="335" spans="1:16" ht="24">
      <c r="A335" s="66">
        <f t="shared" si="16"/>
        <v>267</v>
      </c>
      <c r="B335" s="22" t="s">
        <v>10</v>
      </c>
      <c r="C335" s="89" t="s">
        <v>856</v>
      </c>
      <c r="D335" s="32" t="s">
        <v>172</v>
      </c>
      <c r="E335" s="90">
        <v>1</v>
      </c>
      <c r="F335" s="23"/>
      <c r="G335" s="64"/>
      <c r="H335" s="29"/>
      <c r="I335" s="23"/>
      <c r="J335" s="23"/>
      <c r="K335" s="25"/>
      <c r="L335" s="29"/>
      <c r="M335" s="26"/>
      <c r="N335" s="26"/>
      <c r="O335" s="26"/>
      <c r="P335" s="25"/>
    </row>
    <row r="336" spans="1:16" ht="24">
      <c r="A336" s="66">
        <f t="shared" si="16"/>
        <v>268</v>
      </c>
      <c r="B336" s="22" t="s">
        <v>10</v>
      </c>
      <c r="C336" s="89" t="s">
        <v>857</v>
      </c>
      <c r="D336" s="32" t="s">
        <v>35</v>
      </c>
      <c r="E336" s="90">
        <v>12</v>
      </c>
      <c r="F336" s="23"/>
      <c r="G336" s="64"/>
      <c r="H336" s="29"/>
      <c r="I336" s="23"/>
      <c r="J336" s="23"/>
      <c r="K336" s="25"/>
      <c r="L336" s="29"/>
      <c r="M336" s="26"/>
      <c r="N336" s="26"/>
      <c r="O336" s="26"/>
      <c r="P336" s="25"/>
    </row>
    <row r="337" spans="1:16" ht="24">
      <c r="A337" s="66">
        <f t="shared" si="16"/>
        <v>269</v>
      </c>
      <c r="B337" s="22" t="s">
        <v>10</v>
      </c>
      <c r="C337" s="89" t="s">
        <v>858</v>
      </c>
      <c r="D337" s="32" t="s">
        <v>172</v>
      </c>
      <c r="E337" s="90">
        <v>1</v>
      </c>
      <c r="F337" s="23"/>
      <c r="G337" s="64"/>
      <c r="H337" s="29"/>
      <c r="I337" s="25"/>
      <c r="J337" s="36"/>
      <c r="K337" s="25"/>
      <c r="L337" s="29"/>
      <c r="M337" s="26"/>
      <c r="N337" s="26"/>
      <c r="O337" s="26"/>
      <c r="P337" s="25"/>
    </row>
    <row r="338" spans="1:16" ht="12.75">
      <c r="A338" s="66"/>
      <c r="B338" s="22"/>
      <c r="C338" s="89"/>
      <c r="D338" s="32"/>
      <c r="E338" s="90"/>
      <c r="F338" s="23"/>
      <c r="G338" s="64"/>
      <c r="H338" s="29"/>
      <c r="I338" s="25"/>
      <c r="J338" s="36"/>
      <c r="K338" s="25"/>
      <c r="L338" s="29"/>
      <c r="M338" s="26"/>
      <c r="N338" s="26"/>
      <c r="O338" s="26"/>
      <c r="P338" s="25"/>
    </row>
    <row r="339" spans="1:16" ht="12.75">
      <c r="A339" s="66"/>
      <c r="B339" s="22"/>
      <c r="C339" s="94" t="s">
        <v>971</v>
      </c>
      <c r="D339" s="90"/>
      <c r="E339" s="32"/>
      <c r="F339" s="23"/>
      <c r="G339" s="64"/>
      <c r="H339" s="29"/>
      <c r="I339" s="25"/>
      <c r="J339" s="36"/>
      <c r="K339" s="25"/>
      <c r="L339" s="29"/>
      <c r="M339" s="26"/>
      <c r="N339" s="26"/>
      <c r="O339" s="26"/>
      <c r="P339" s="25"/>
    </row>
    <row r="340" spans="1:16" ht="36">
      <c r="A340" s="66">
        <f>A337+1</f>
        <v>270</v>
      </c>
      <c r="B340" s="22" t="s">
        <v>10</v>
      </c>
      <c r="C340" s="89" t="s">
        <v>972</v>
      </c>
      <c r="D340" s="90" t="s">
        <v>862</v>
      </c>
      <c r="E340" s="32">
        <v>1</v>
      </c>
      <c r="F340" s="23"/>
      <c r="G340" s="64"/>
      <c r="H340" s="29"/>
      <c r="I340" s="23"/>
      <c r="J340" s="36"/>
      <c r="K340" s="25"/>
      <c r="L340" s="29"/>
      <c r="M340" s="26"/>
      <c r="N340" s="26"/>
      <c r="O340" s="26"/>
      <c r="P340" s="25"/>
    </row>
    <row r="341" spans="1:16" ht="48">
      <c r="A341" s="66">
        <f>A340+1</f>
        <v>271</v>
      </c>
      <c r="B341" s="22" t="s">
        <v>10</v>
      </c>
      <c r="C341" s="89" t="s">
        <v>973</v>
      </c>
      <c r="D341" s="90" t="s">
        <v>862</v>
      </c>
      <c r="E341" s="32">
        <v>1</v>
      </c>
      <c r="F341" s="23"/>
      <c r="G341" s="64"/>
      <c r="H341" s="29"/>
      <c r="I341" s="23"/>
      <c r="J341" s="36"/>
      <c r="K341" s="25"/>
      <c r="L341" s="29"/>
      <c r="M341" s="26"/>
      <c r="N341" s="26"/>
      <c r="O341" s="26"/>
      <c r="P341" s="25"/>
    </row>
    <row r="342" spans="1:16" ht="12.75">
      <c r="A342" s="202"/>
      <c r="B342" s="159"/>
      <c r="C342" s="159"/>
      <c r="D342" s="159"/>
      <c r="E342" s="159"/>
      <c r="F342" s="159"/>
      <c r="G342" s="159"/>
      <c r="H342" s="159"/>
      <c r="I342" s="159"/>
      <c r="J342" s="159"/>
      <c r="K342" s="159"/>
      <c r="L342" s="159"/>
      <c r="M342" s="159"/>
      <c r="N342" s="159"/>
      <c r="O342" s="159"/>
      <c r="P342" s="159"/>
    </row>
    <row r="343" spans="1:16" ht="12.75">
      <c r="A343" s="60"/>
      <c r="B343" s="60"/>
      <c r="C343" s="31"/>
      <c r="D343" s="28"/>
      <c r="E343" s="28"/>
      <c r="F343" s="75"/>
      <c r="G343" s="59"/>
      <c r="H343" s="59"/>
      <c r="I343" s="59"/>
      <c r="J343" s="59"/>
      <c r="K343" s="58" t="s">
        <v>1261</v>
      </c>
      <c r="L343" s="57">
        <f>SUM(L14:L342)</f>
        <v>0</v>
      </c>
      <c r="M343" s="57">
        <f>SUM(M14:M342)</f>
        <v>0</v>
      </c>
      <c r="N343" s="57">
        <f>SUM(N14:N342)</f>
        <v>0</v>
      </c>
      <c r="O343" s="57">
        <f>SUM(O14:O342)</f>
        <v>0</v>
      </c>
      <c r="P343" s="57">
        <f>SUM(P14:P342)</f>
        <v>0</v>
      </c>
    </row>
    <row r="344" spans="1:16" ht="12.75">
      <c r="A344" s="52"/>
      <c r="B344" s="52"/>
      <c r="C344" s="51"/>
      <c r="D344" s="52"/>
      <c r="E344" s="52"/>
      <c r="F344" s="71"/>
      <c r="G344" s="27"/>
      <c r="H344" s="27"/>
      <c r="I344" s="27"/>
      <c r="J344" s="27"/>
      <c r="K344" s="27"/>
      <c r="L344" s="27"/>
      <c r="M344" s="27"/>
      <c r="N344" s="27"/>
      <c r="O344" s="27"/>
      <c r="P344" s="27"/>
    </row>
    <row r="345" spans="1:16" ht="12.75">
      <c r="A345" s="296" t="s">
        <v>27</v>
      </c>
      <c r="B345" s="296"/>
      <c r="C345" s="297"/>
      <c r="D345" s="297"/>
      <c r="E345" s="297"/>
      <c r="F345" s="297"/>
      <c r="G345" s="297"/>
      <c r="H345" s="56"/>
      <c r="I345" s="30"/>
      <c r="J345" s="55"/>
      <c r="K345" s="297"/>
      <c r="L345" s="297"/>
      <c r="M345" s="297"/>
      <c r="N345" s="297"/>
      <c r="O345" s="297"/>
      <c r="P345" s="297"/>
    </row>
    <row r="346" spans="1:16" ht="12.75">
      <c r="A346" s="30"/>
      <c r="B346" s="298" t="s">
        <v>28</v>
      </c>
      <c r="C346" s="298"/>
      <c r="D346" s="298"/>
      <c r="E346" s="298"/>
      <c r="F346" s="298"/>
      <c r="G346" s="298"/>
      <c r="H346" s="54"/>
      <c r="I346" s="30"/>
      <c r="J346" s="30"/>
      <c r="K346" s="299"/>
      <c r="L346" s="299"/>
      <c r="M346" s="299"/>
      <c r="N346" s="299"/>
      <c r="O346" s="299"/>
      <c r="P346" s="299"/>
    </row>
    <row r="347" spans="1:16" ht="12.75">
      <c r="A347" s="30"/>
      <c r="B347" s="53" t="s">
        <v>1262</v>
      </c>
      <c r="C347" s="74"/>
      <c r="D347" s="73"/>
      <c r="E347" s="73"/>
      <c r="F347" s="72"/>
      <c r="G347" s="30"/>
      <c r="H347" s="30"/>
      <c r="I347" s="30"/>
      <c r="J347" s="53"/>
      <c r="K347" s="30"/>
      <c r="L347" s="30"/>
      <c r="M347" s="30"/>
      <c r="N347" s="30"/>
      <c r="O347" s="30"/>
      <c r="P347" s="30"/>
    </row>
  </sheetData>
  <sheetProtection/>
  <mergeCells count="15">
    <mergeCell ref="B346:G346"/>
    <mergeCell ref="K346:P346"/>
    <mergeCell ref="A1:P1"/>
    <mergeCell ref="A2:P2"/>
    <mergeCell ref="L7:N7"/>
    <mergeCell ref="L10:P10"/>
    <mergeCell ref="A10:A11"/>
    <mergeCell ref="B10:B11"/>
    <mergeCell ref="C10:C11"/>
    <mergeCell ref="D10:D11"/>
    <mergeCell ref="E10:E11"/>
    <mergeCell ref="F10:K10"/>
    <mergeCell ref="A345:B345"/>
    <mergeCell ref="C345:G345"/>
    <mergeCell ref="K345:P345"/>
  </mergeCells>
  <conditionalFormatting sqref="C13:C30 C74:C76 C93:C100 C67:C72 C52:C53 C102:C112 C223:C267 C269:C276">
    <cfRule type="expression" priority="36" dxfId="0" stopIfTrue="1">
      <formula>#REF!</formula>
    </cfRule>
  </conditionalFormatting>
  <conditionalFormatting sqref="C13:C30 C74:C76 C93:C100 C67:C72 C52:C53 C102:C112 C223:C267 C269:C276">
    <cfRule type="expression" priority="35" dxfId="0" stopIfTrue="1">
      <formula>#REF!</formula>
    </cfRule>
  </conditionalFormatting>
  <conditionalFormatting sqref="C51 C31:C41">
    <cfRule type="expression" priority="34" dxfId="0" stopIfTrue="1">
      <formula>#REF!</formula>
    </cfRule>
  </conditionalFormatting>
  <conditionalFormatting sqref="C51 C31:C41">
    <cfRule type="expression" priority="33" dxfId="0" stopIfTrue="1">
      <formula>#REF!</formula>
    </cfRule>
  </conditionalFormatting>
  <conditionalFormatting sqref="C55:C59">
    <cfRule type="expression" priority="32" dxfId="0" stopIfTrue="1">
      <formula>#REF!</formula>
    </cfRule>
  </conditionalFormatting>
  <conditionalFormatting sqref="C55:C59">
    <cfRule type="expression" priority="31" dxfId="0" stopIfTrue="1">
      <formula>#REF!</formula>
    </cfRule>
  </conditionalFormatting>
  <conditionalFormatting sqref="C82:C91">
    <cfRule type="expression" priority="30" dxfId="0" stopIfTrue="1">
      <formula>#REF!</formula>
    </cfRule>
  </conditionalFormatting>
  <conditionalFormatting sqref="C82:C91">
    <cfRule type="expression" priority="29" dxfId="0" stopIfTrue="1">
      <formula>#REF!</formula>
    </cfRule>
  </conditionalFormatting>
  <conditionalFormatting sqref="C114:C127 C129">
    <cfRule type="expression" priority="26" dxfId="0" stopIfTrue="1">
      <formula>#REF!</formula>
    </cfRule>
  </conditionalFormatting>
  <conditionalFormatting sqref="C114:C127 C129">
    <cfRule type="expression" priority="25" dxfId="0" stopIfTrue="1">
      <formula>#REF!</formula>
    </cfRule>
  </conditionalFormatting>
  <conditionalFormatting sqref="C280:C338">
    <cfRule type="expression" priority="17" dxfId="0" stopIfTrue="1">
      <formula>#REF!</formula>
    </cfRule>
  </conditionalFormatting>
  <conditionalFormatting sqref="C137 C141:C149 C130:C135 C151:C153 C139 C155:C164">
    <cfRule type="expression" priority="24" dxfId="0" stopIfTrue="1">
      <formula>#REF!</formula>
    </cfRule>
  </conditionalFormatting>
  <conditionalFormatting sqref="C137 C141:C149 C130:C135 C151:C153 C139 C155:C164">
    <cfRule type="expression" priority="23" dxfId="0" stopIfTrue="1">
      <formula>#REF!</formula>
    </cfRule>
  </conditionalFormatting>
  <conditionalFormatting sqref="C279">
    <cfRule type="expression" priority="20" dxfId="0" stopIfTrue="1">
      <formula>#REF!</formula>
    </cfRule>
  </conditionalFormatting>
  <conditionalFormatting sqref="C279">
    <cfRule type="expression" priority="19" dxfId="0" stopIfTrue="1">
      <formula>#REF!</formula>
    </cfRule>
  </conditionalFormatting>
  <conditionalFormatting sqref="C280:C338">
    <cfRule type="expression" priority="18" dxfId="0" stopIfTrue="1">
      <formula>#REF!</formula>
    </cfRule>
  </conditionalFormatting>
  <conditionalFormatting sqref="C339:C341">
    <cfRule type="expression" priority="16" dxfId="0" stopIfTrue="1">
      <formula>#REF!</formula>
    </cfRule>
  </conditionalFormatting>
  <conditionalFormatting sqref="C339:C341">
    <cfRule type="expression" priority="15" dxfId="0" stopIfTrue="1">
      <formula>#REF!</formula>
    </cfRule>
  </conditionalFormatting>
  <conditionalFormatting sqref="C277">
    <cfRule type="expression" priority="14" dxfId="0" stopIfTrue="1">
      <formula>#REF!</formula>
    </cfRule>
  </conditionalFormatting>
  <conditionalFormatting sqref="C277">
    <cfRule type="expression" priority="13" dxfId="0" stopIfTrue="1">
      <formula>#REF!</formula>
    </cfRule>
  </conditionalFormatting>
  <conditionalFormatting sqref="C60:C66">
    <cfRule type="expression" priority="12" dxfId="0" stopIfTrue="1">
      <formula>#REF!</formula>
    </cfRule>
  </conditionalFormatting>
  <conditionalFormatting sqref="C60:C66">
    <cfRule type="expression" priority="11" dxfId="0" stopIfTrue="1">
      <formula>#REF!</formula>
    </cfRule>
  </conditionalFormatting>
  <conditionalFormatting sqref="C42 C45">
    <cfRule type="expression" priority="10" dxfId="0" stopIfTrue="1">
      <formula>#REF!</formula>
    </cfRule>
  </conditionalFormatting>
  <conditionalFormatting sqref="C42 C45">
    <cfRule type="expression" priority="9" dxfId="0" stopIfTrue="1">
      <formula>#REF!</formula>
    </cfRule>
  </conditionalFormatting>
  <conditionalFormatting sqref="C46:C49">
    <cfRule type="expression" priority="8" dxfId="0" stopIfTrue="1">
      <formula>#REF!</formula>
    </cfRule>
  </conditionalFormatting>
  <conditionalFormatting sqref="C46:C49">
    <cfRule type="expression" priority="7" dxfId="0" stopIfTrue="1">
      <formula>#REF!</formula>
    </cfRule>
  </conditionalFormatting>
  <conditionalFormatting sqref="C43:C44">
    <cfRule type="expression" priority="4" dxfId="0" stopIfTrue="1">
      <formula>'BP 2.KĀRTA'!#REF!</formula>
    </cfRule>
  </conditionalFormatting>
  <conditionalFormatting sqref="C43:C44">
    <cfRule type="expression" priority="3" dxfId="0" stopIfTrue="1">
      <formula>'BP 2.KĀRTA'!#REF!</formula>
    </cfRule>
  </conditionalFormatting>
  <conditionalFormatting sqref="C101">
    <cfRule type="expression" priority="2" dxfId="0" stopIfTrue="1">
      <formula>#REF!</formula>
    </cfRule>
  </conditionalFormatting>
  <conditionalFormatting sqref="C101">
    <cfRule type="expression" priority="1" dxfId="0" stopIfTrue="1">
      <formula>#REF!</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83" r:id="rId1"/>
  <headerFooter scaleWithDoc="0" alignWithMargins="0">
    <oddFooter>&amp;C&amp;P</oddFooter>
  </headerFooter>
</worksheet>
</file>

<file path=xl/worksheets/sheet5.xml><?xml version="1.0" encoding="utf-8"?>
<worksheet xmlns="http://schemas.openxmlformats.org/spreadsheetml/2006/main" xmlns:r="http://schemas.openxmlformats.org/officeDocument/2006/relationships">
  <dimension ref="A1:Q298"/>
  <sheetViews>
    <sheetView showZeros="0" view="pageBreakPreview" zoomScaleNormal="85" zoomScaleSheetLayoutView="100" workbookViewId="0" topLeftCell="A1">
      <selection activeCell="L8" sqref="L8"/>
    </sheetView>
  </sheetViews>
  <sheetFormatPr defaultColWidth="9.140625" defaultRowHeight="12.75"/>
  <cols>
    <col min="1" max="1" width="4.57421875" style="0" customWidth="1"/>
    <col min="2" max="2" width="6.00390625" style="0" customWidth="1"/>
    <col min="3" max="3" width="22.140625" style="0" customWidth="1"/>
  </cols>
  <sheetData>
    <row r="1" spans="1:16" ht="12.75">
      <c r="A1" s="300" t="s">
        <v>938</v>
      </c>
      <c r="B1" s="300"/>
      <c r="C1" s="300"/>
      <c r="D1" s="300"/>
      <c r="E1" s="300"/>
      <c r="F1" s="300"/>
      <c r="G1" s="300"/>
      <c r="H1" s="300"/>
      <c r="I1" s="300"/>
      <c r="J1" s="300"/>
      <c r="K1" s="300"/>
      <c r="L1" s="300"/>
      <c r="M1" s="300"/>
      <c r="N1" s="300"/>
      <c r="O1" s="300"/>
      <c r="P1" s="300"/>
    </row>
    <row r="2" spans="1:16" ht="12.75">
      <c r="A2" s="301" t="s">
        <v>942</v>
      </c>
      <c r="B2" s="301"/>
      <c r="C2" s="301"/>
      <c r="D2" s="301"/>
      <c r="E2" s="301"/>
      <c r="F2" s="301"/>
      <c r="G2" s="301"/>
      <c r="H2" s="301"/>
      <c r="I2" s="301"/>
      <c r="J2" s="301"/>
      <c r="K2" s="301"/>
      <c r="L2" s="301"/>
      <c r="M2" s="301"/>
      <c r="N2" s="301"/>
      <c r="O2" s="301"/>
      <c r="P2" s="301"/>
    </row>
    <row r="3" spans="1:16" ht="12.75">
      <c r="A3" s="27"/>
      <c r="B3" s="27"/>
      <c r="C3" s="51"/>
      <c r="D3" s="52"/>
      <c r="E3" s="52"/>
      <c r="F3" s="71"/>
      <c r="G3" s="27"/>
      <c r="H3" s="27"/>
      <c r="I3" s="27"/>
      <c r="J3" s="27"/>
      <c r="K3" s="27"/>
      <c r="L3" s="27"/>
      <c r="M3" s="27"/>
      <c r="N3" s="27"/>
      <c r="O3" s="27"/>
      <c r="P3" s="27"/>
    </row>
    <row r="4" spans="1:16" ht="12.75">
      <c r="A4" s="70" t="s">
        <v>954</v>
      </c>
      <c r="B4" s="70"/>
      <c r="C4" s="51"/>
      <c r="D4" s="52"/>
      <c r="E4" s="52"/>
      <c r="F4" s="71"/>
      <c r="G4" s="27"/>
      <c r="H4" s="27"/>
      <c r="I4" s="27"/>
      <c r="J4" s="27"/>
      <c r="K4" s="27"/>
      <c r="L4" s="27"/>
      <c r="M4" s="27"/>
      <c r="N4" s="27"/>
      <c r="O4" s="27"/>
      <c r="P4" s="27"/>
    </row>
    <row r="5" spans="1:16" ht="12.75">
      <c r="A5" s="70" t="s">
        <v>1038</v>
      </c>
      <c r="B5" s="70"/>
      <c r="C5" s="51"/>
      <c r="D5" s="52"/>
      <c r="E5" s="52"/>
      <c r="F5" s="71"/>
      <c r="G5" s="27"/>
      <c r="H5" s="27"/>
      <c r="I5" s="27"/>
      <c r="J5" s="27"/>
      <c r="K5" s="27"/>
      <c r="L5" s="27"/>
      <c r="M5" s="27"/>
      <c r="N5" s="27"/>
      <c r="O5" s="27"/>
      <c r="P5" s="27"/>
    </row>
    <row r="6" spans="1:16" ht="12.75">
      <c r="A6" s="69" t="s">
        <v>951</v>
      </c>
      <c r="B6" s="69"/>
      <c r="C6" s="51"/>
      <c r="D6" s="52"/>
      <c r="E6" s="52"/>
      <c r="F6" s="71"/>
      <c r="G6" s="27"/>
      <c r="H6" s="27"/>
      <c r="I6" s="27"/>
      <c r="J6" s="27"/>
      <c r="K6" s="27"/>
      <c r="L6" s="27"/>
      <c r="M6" s="27"/>
      <c r="N6" s="27"/>
      <c r="O6" s="27"/>
      <c r="P6" s="27"/>
    </row>
    <row r="7" spans="1:16" ht="12.75">
      <c r="A7" s="30" t="s">
        <v>936</v>
      </c>
      <c r="B7" s="30"/>
      <c r="C7" s="74"/>
      <c r="D7" s="73"/>
      <c r="E7" s="73"/>
      <c r="F7" s="72"/>
      <c r="G7" s="30"/>
      <c r="H7" s="30"/>
      <c r="I7" s="30"/>
      <c r="J7" s="30"/>
      <c r="K7" s="55" t="s">
        <v>29</v>
      </c>
      <c r="L7" s="302">
        <f>P294</f>
        <v>0</v>
      </c>
      <c r="M7" s="302"/>
      <c r="N7" s="302"/>
      <c r="O7" s="68" t="s">
        <v>30</v>
      </c>
      <c r="P7" s="30"/>
    </row>
    <row r="8" spans="1:16" ht="12.75">
      <c r="A8" s="30"/>
      <c r="B8" s="30"/>
      <c r="C8" s="74"/>
      <c r="D8" s="73"/>
      <c r="E8" s="73"/>
      <c r="F8" s="72"/>
      <c r="G8" s="30"/>
      <c r="H8" s="30"/>
      <c r="I8" s="30"/>
      <c r="J8" s="30"/>
      <c r="K8" s="55" t="s">
        <v>31</v>
      </c>
      <c r="L8" s="30" t="s">
        <v>1304</v>
      </c>
      <c r="M8" s="30"/>
      <c r="N8" s="30"/>
      <c r="O8" s="30"/>
      <c r="P8" s="30"/>
    </row>
    <row r="9" spans="1:16" ht="12.75">
      <c r="A9" s="27"/>
      <c r="B9" s="27"/>
      <c r="C9" s="51"/>
      <c r="D9" s="52"/>
      <c r="E9" s="52"/>
      <c r="F9" s="71"/>
      <c r="G9" s="27"/>
      <c r="H9" s="27"/>
      <c r="I9" s="27"/>
      <c r="J9" s="27"/>
      <c r="K9" s="27"/>
      <c r="L9" s="27"/>
      <c r="M9" s="27"/>
      <c r="N9" s="27"/>
      <c r="O9" s="27"/>
      <c r="P9" s="27"/>
    </row>
    <row r="10" spans="1:16" ht="12.75" customHeight="1">
      <c r="A10" s="294" t="s">
        <v>4</v>
      </c>
      <c r="B10" s="294" t="s">
        <v>1248</v>
      </c>
      <c r="C10" s="294" t="s">
        <v>1249</v>
      </c>
      <c r="D10" s="294" t="s">
        <v>1250</v>
      </c>
      <c r="E10" s="294" t="s">
        <v>1251</v>
      </c>
      <c r="F10" s="295" t="s">
        <v>5</v>
      </c>
      <c r="G10" s="295"/>
      <c r="H10" s="295"/>
      <c r="I10" s="295"/>
      <c r="J10" s="295"/>
      <c r="K10" s="295"/>
      <c r="L10" s="294" t="s">
        <v>6</v>
      </c>
      <c r="M10" s="294"/>
      <c r="N10" s="294"/>
      <c r="O10" s="294"/>
      <c r="P10" s="294"/>
    </row>
    <row r="11" spans="1:16" ht="76.5">
      <c r="A11" s="294"/>
      <c r="B11" s="294"/>
      <c r="C11" s="294"/>
      <c r="D11" s="294"/>
      <c r="E11" s="294"/>
      <c r="F11" s="24" t="s">
        <v>1252</v>
      </c>
      <c r="G11" s="67" t="s">
        <v>1253</v>
      </c>
      <c r="H11" s="22" t="s">
        <v>1254</v>
      </c>
      <c r="I11" s="22" t="s">
        <v>1255</v>
      </c>
      <c r="J11" s="22" t="s">
        <v>1256</v>
      </c>
      <c r="K11" s="22" t="s">
        <v>1257</v>
      </c>
      <c r="L11" s="67" t="s">
        <v>1258</v>
      </c>
      <c r="M11" s="22" t="s">
        <v>1259</v>
      </c>
      <c r="N11" s="22" t="s">
        <v>1255</v>
      </c>
      <c r="O11" s="22" t="s">
        <v>1256</v>
      </c>
      <c r="P11" s="22" t="s">
        <v>1260</v>
      </c>
    </row>
    <row r="12" spans="1:16" ht="12.75">
      <c r="A12" s="22">
        <v>1</v>
      </c>
      <c r="B12" s="22">
        <f aca="true" t="shared" si="0" ref="B12:P12">A12+1</f>
        <v>2</v>
      </c>
      <c r="C12" s="22">
        <f t="shared" si="0"/>
        <v>3</v>
      </c>
      <c r="D12" s="22">
        <f t="shared" si="0"/>
        <v>4</v>
      </c>
      <c r="E12" s="22">
        <f t="shared" si="0"/>
        <v>5</v>
      </c>
      <c r="F12" s="82">
        <f t="shared" si="0"/>
        <v>6</v>
      </c>
      <c r="G12" s="22">
        <f t="shared" si="0"/>
        <v>7</v>
      </c>
      <c r="H12" s="22">
        <f t="shared" si="0"/>
        <v>8</v>
      </c>
      <c r="I12" s="22">
        <f t="shared" si="0"/>
        <v>9</v>
      </c>
      <c r="J12" s="22">
        <f t="shared" si="0"/>
        <v>10</v>
      </c>
      <c r="K12" s="22">
        <f t="shared" si="0"/>
        <v>11</v>
      </c>
      <c r="L12" s="22">
        <f t="shared" si="0"/>
        <v>12</v>
      </c>
      <c r="M12" s="22">
        <f t="shared" si="0"/>
        <v>13</v>
      </c>
      <c r="N12" s="22">
        <f t="shared" si="0"/>
        <v>14</v>
      </c>
      <c r="O12" s="22">
        <f t="shared" si="0"/>
        <v>15</v>
      </c>
      <c r="P12" s="22">
        <f t="shared" si="0"/>
        <v>16</v>
      </c>
    </row>
    <row r="13" spans="1:16" ht="12.75">
      <c r="A13" s="66"/>
      <c r="B13" s="22"/>
      <c r="C13" s="111" t="s">
        <v>401</v>
      </c>
      <c r="D13" s="76"/>
      <c r="E13" s="32"/>
      <c r="F13" s="23"/>
      <c r="G13" s="64"/>
      <c r="H13" s="29"/>
      <c r="I13" s="36"/>
      <c r="J13" s="36"/>
      <c r="K13" s="25"/>
      <c r="L13" s="29"/>
      <c r="M13" s="26"/>
      <c r="N13" s="26"/>
      <c r="O13" s="26"/>
      <c r="P13" s="25"/>
    </row>
    <row r="14" spans="1:16" ht="36">
      <c r="A14" s="66">
        <v>1</v>
      </c>
      <c r="B14" s="22" t="s">
        <v>10</v>
      </c>
      <c r="C14" s="77" t="s">
        <v>349</v>
      </c>
      <c r="D14" s="76" t="s">
        <v>0</v>
      </c>
      <c r="E14" s="32">
        <v>52.3</v>
      </c>
      <c r="F14" s="23"/>
      <c r="G14" s="64"/>
      <c r="H14" s="29"/>
      <c r="I14" s="25"/>
      <c r="J14" s="36"/>
      <c r="K14" s="25"/>
      <c r="L14" s="29"/>
      <c r="M14" s="26"/>
      <c r="N14" s="26"/>
      <c r="O14" s="26"/>
      <c r="P14" s="25"/>
    </row>
    <row r="15" spans="1:16" ht="36">
      <c r="A15" s="66">
        <f>A14+1</f>
        <v>2</v>
      </c>
      <c r="B15" s="22" t="s">
        <v>10</v>
      </c>
      <c r="C15" s="77" t="s">
        <v>651</v>
      </c>
      <c r="D15" s="76" t="s">
        <v>0</v>
      </c>
      <c r="E15" s="32">
        <v>65.2</v>
      </c>
      <c r="F15" s="23"/>
      <c r="G15" s="64"/>
      <c r="H15" s="29"/>
      <c r="I15" s="23"/>
      <c r="J15" s="36"/>
      <c r="K15" s="25"/>
      <c r="L15" s="29"/>
      <c r="M15" s="26"/>
      <c r="N15" s="26"/>
      <c r="O15" s="26"/>
      <c r="P15" s="25"/>
    </row>
    <row r="16" spans="1:16" ht="36">
      <c r="A16" s="66">
        <f>A15+1</f>
        <v>3</v>
      </c>
      <c r="B16" s="22" t="s">
        <v>10</v>
      </c>
      <c r="C16" s="77" t="s">
        <v>653</v>
      </c>
      <c r="D16" s="76" t="s">
        <v>0</v>
      </c>
      <c r="E16" s="32">
        <v>41.9</v>
      </c>
      <c r="F16" s="23"/>
      <c r="G16" s="64"/>
      <c r="H16" s="29"/>
      <c r="I16" s="36"/>
      <c r="J16" s="36"/>
      <c r="K16" s="25"/>
      <c r="L16" s="29"/>
      <c r="M16" s="26"/>
      <c r="N16" s="26"/>
      <c r="O16" s="26"/>
      <c r="P16" s="25"/>
    </row>
    <row r="17" spans="1:16" ht="36">
      <c r="A17" s="66">
        <f>A16+1</f>
        <v>4</v>
      </c>
      <c r="B17" s="22" t="s">
        <v>10</v>
      </c>
      <c r="C17" s="77" t="s">
        <v>348</v>
      </c>
      <c r="D17" s="76" t="s">
        <v>0</v>
      </c>
      <c r="E17" s="32">
        <v>221.9</v>
      </c>
      <c r="F17" s="23"/>
      <c r="G17" s="64"/>
      <c r="H17" s="29"/>
      <c r="I17" s="25"/>
      <c r="J17" s="36"/>
      <c r="K17" s="25"/>
      <c r="L17" s="29"/>
      <c r="M17" s="26"/>
      <c r="N17" s="26"/>
      <c r="O17" s="26"/>
      <c r="P17" s="25"/>
    </row>
    <row r="18" spans="1:16" ht="24">
      <c r="A18" s="66">
        <f>A17+1</f>
        <v>5</v>
      </c>
      <c r="B18" s="22" t="s">
        <v>10</v>
      </c>
      <c r="C18" s="77" t="s">
        <v>859</v>
      </c>
      <c r="D18" s="76" t="s">
        <v>0</v>
      </c>
      <c r="E18" s="32">
        <v>2.2</v>
      </c>
      <c r="F18" s="23"/>
      <c r="G18" s="64"/>
      <c r="H18" s="29"/>
      <c r="I18" s="25"/>
      <c r="J18" s="36"/>
      <c r="K18" s="25"/>
      <c r="L18" s="29"/>
      <c r="M18" s="26"/>
      <c r="N18" s="26"/>
      <c r="O18" s="26"/>
      <c r="P18" s="25"/>
    </row>
    <row r="19" spans="1:16" ht="36">
      <c r="A19" s="66">
        <f>A18+1</f>
        <v>6</v>
      </c>
      <c r="B19" s="22" t="s">
        <v>10</v>
      </c>
      <c r="C19" s="77" t="s">
        <v>652</v>
      </c>
      <c r="D19" s="76" t="s">
        <v>0</v>
      </c>
      <c r="E19" s="32">
        <v>80.9</v>
      </c>
      <c r="F19" s="23"/>
      <c r="G19" s="64"/>
      <c r="H19" s="29"/>
      <c r="I19" s="36"/>
      <c r="J19" s="36"/>
      <c r="K19" s="25"/>
      <c r="L19" s="29"/>
      <c r="M19" s="26"/>
      <c r="N19" s="26"/>
      <c r="O19" s="26"/>
      <c r="P19" s="25"/>
    </row>
    <row r="20" spans="1:16" ht="12.75">
      <c r="A20" s="66"/>
      <c r="B20" s="66"/>
      <c r="C20" s="33"/>
      <c r="D20" s="64"/>
      <c r="E20" s="23"/>
      <c r="F20" s="36"/>
      <c r="G20" s="36"/>
      <c r="H20" s="36"/>
      <c r="I20" s="63"/>
      <c r="J20" s="36"/>
      <c r="K20" s="36"/>
      <c r="L20" s="63"/>
      <c r="M20" s="63"/>
      <c r="N20" s="63"/>
      <c r="O20" s="63"/>
      <c r="P20" s="62"/>
    </row>
    <row r="21" spans="1:16" ht="12.75">
      <c r="A21" s="66"/>
      <c r="B21" s="22"/>
      <c r="C21" s="110" t="s">
        <v>339</v>
      </c>
      <c r="D21" s="76"/>
      <c r="E21" s="32"/>
      <c r="F21" s="23"/>
      <c r="G21" s="64"/>
      <c r="H21" s="29"/>
      <c r="I21" s="36"/>
      <c r="J21" s="36"/>
      <c r="K21" s="25"/>
      <c r="L21" s="29"/>
      <c r="M21" s="26"/>
      <c r="N21" s="26"/>
      <c r="O21" s="26"/>
      <c r="P21" s="25"/>
    </row>
    <row r="22" spans="1:16" ht="12.75">
      <c r="A22" s="66"/>
      <c r="B22" s="22"/>
      <c r="C22" s="109" t="s">
        <v>860</v>
      </c>
      <c r="D22" s="76"/>
      <c r="E22" s="32"/>
      <c r="F22" s="23"/>
      <c r="G22" s="64"/>
      <c r="H22" s="29"/>
      <c r="I22" s="36"/>
      <c r="J22" s="36"/>
      <c r="K22" s="25"/>
      <c r="L22" s="29"/>
      <c r="M22" s="26"/>
      <c r="N22" s="26"/>
      <c r="O22" s="26"/>
      <c r="P22" s="25"/>
    </row>
    <row r="23" spans="1:16" ht="12.75">
      <c r="A23" s="66">
        <f>A19+1</f>
        <v>7</v>
      </c>
      <c r="B23" s="22" t="s">
        <v>10</v>
      </c>
      <c r="C23" s="105" t="s">
        <v>861</v>
      </c>
      <c r="D23" s="76" t="s">
        <v>862</v>
      </c>
      <c r="E23" s="32">
        <v>2</v>
      </c>
      <c r="F23" s="23"/>
      <c r="G23" s="64"/>
      <c r="H23" s="29"/>
      <c r="I23" s="25"/>
      <c r="J23" s="36"/>
      <c r="K23" s="25"/>
      <c r="L23" s="29"/>
      <c r="M23" s="26"/>
      <c r="N23" s="26"/>
      <c r="O23" s="26"/>
      <c r="P23" s="25"/>
    </row>
    <row r="24" spans="1:16" ht="12.75">
      <c r="A24" s="66">
        <f>A23+1</f>
        <v>8</v>
      </c>
      <c r="B24" s="22" t="s">
        <v>10</v>
      </c>
      <c r="C24" s="105" t="s">
        <v>863</v>
      </c>
      <c r="D24" s="76" t="s">
        <v>42</v>
      </c>
      <c r="E24" s="32">
        <v>2.4</v>
      </c>
      <c r="F24" s="23"/>
      <c r="G24" s="64"/>
      <c r="H24" s="29"/>
      <c r="I24" s="23"/>
      <c r="J24" s="23"/>
      <c r="K24" s="25"/>
      <c r="L24" s="29"/>
      <c r="M24" s="26"/>
      <c r="N24" s="26"/>
      <c r="O24" s="26"/>
      <c r="P24" s="25"/>
    </row>
    <row r="25" spans="1:16" ht="12.75">
      <c r="A25" s="66">
        <f>A24+1</f>
        <v>9</v>
      </c>
      <c r="B25" s="22" t="s">
        <v>10</v>
      </c>
      <c r="C25" s="105" t="s">
        <v>864</v>
      </c>
      <c r="D25" s="90" t="s">
        <v>1</v>
      </c>
      <c r="E25" s="32">
        <v>0.019</v>
      </c>
      <c r="F25" s="23"/>
      <c r="G25" s="64"/>
      <c r="H25" s="29"/>
      <c r="I25" s="23"/>
      <c r="J25" s="23"/>
      <c r="K25" s="25"/>
      <c r="L25" s="29"/>
      <c r="M25" s="26"/>
      <c r="N25" s="26"/>
      <c r="O25" s="26"/>
      <c r="P25" s="25"/>
    </row>
    <row r="26" spans="1:16" ht="12.75">
      <c r="A26" s="66"/>
      <c r="B26" s="22"/>
      <c r="C26" s="104"/>
      <c r="D26" s="76"/>
      <c r="E26" s="32"/>
      <c r="F26" s="23"/>
      <c r="G26" s="64"/>
      <c r="H26" s="29"/>
      <c r="I26" s="25"/>
      <c r="J26" s="36"/>
      <c r="K26" s="25"/>
      <c r="L26" s="29"/>
      <c r="M26" s="26"/>
      <c r="N26" s="26"/>
      <c r="O26" s="26"/>
      <c r="P26" s="25"/>
    </row>
    <row r="27" spans="1:16" ht="24">
      <c r="A27" s="66"/>
      <c r="B27" s="22"/>
      <c r="C27" s="109" t="s">
        <v>865</v>
      </c>
      <c r="D27" s="76"/>
      <c r="E27" s="32"/>
      <c r="F27" s="23"/>
      <c r="G27" s="64"/>
      <c r="H27" s="29"/>
      <c r="I27" s="36"/>
      <c r="J27" s="36"/>
      <c r="K27" s="25"/>
      <c r="L27" s="29"/>
      <c r="M27" s="26"/>
      <c r="N27" s="26"/>
      <c r="O27" s="26"/>
      <c r="P27" s="25"/>
    </row>
    <row r="28" spans="1:16" ht="12.75">
      <c r="A28" s="66">
        <f>A25+1</f>
        <v>10</v>
      </c>
      <c r="B28" s="22" t="s">
        <v>10</v>
      </c>
      <c r="C28" s="77" t="s">
        <v>338</v>
      </c>
      <c r="D28" s="76" t="s">
        <v>1</v>
      </c>
      <c r="E28" s="32">
        <v>0.039</v>
      </c>
      <c r="F28" s="23"/>
      <c r="G28" s="64"/>
      <c r="H28" s="29"/>
      <c r="I28" s="23"/>
      <c r="J28" s="23"/>
      <c r="K28" s="25"/>
      <c r="L28" s="29"/>
      <c r="M28" s="26"/>
      <c r="N28" s="26"/>
      <c r="O28" s="26"/>
      <c r="P28" s="25"/>
    </row>
    <row r="29" spans="1:16" ht="12.75">
      <c r="A29" s="66">
        <f aca="true" t="shared" si="1" ref="A29:A37">A28+1</f>
        <v>11</v>
      </c>
      <c r="B29" s="22" t="s">
        <v>10</v>
      </c>
      <c r="C29" s="77" t="s">
        <v>1043</v>
      </c>
      <c r="D29" s="76" t="s">
        <v>35</v>
      </c>
      <c r="E29" s="32">
        <v>2</v>
      </c>
      <c r="F29" s="23"/>
      <c r="G29" s="64"/>
      <c r="H29" s="29"/>
      <c r="I29" s="36"/>
      <c r="J29" s="23"/>
      <c r="K29" s="25"/>
      <c r="L29" s="29"/>
      <c r="M29" s="26"/>
      <c r="N29" s="26"/>
      <c r="O29" s="26"/>
      <c r="P29" s="25"/>
    </row>
    <row r="30" spans="1:16" ht="24">
      <c r="A30" s="66">
        <f t="shared" si="1"/>
        <v>12</v>
      </c>
      <c r="B30" s="22" t="s">
        <v>10</v>
      </c>
      <c r="C30" s="77" t="s">
        <v>337</v>
      </c>
      <c r="D30" s="76" t="s">
        <v>0</v>
      </c>
      <c r="E30" s="32">
        <v>1.8</v>
      </c>
      <c r="F30" s="23"/>
      <c r="G30" s="64"/>
      <c r="H30" s="29"/>
      <c r="I30" s="23"/>
      <c r="J30" s="23"/>
      <c r="K30" s="25"/>
      <c r="L30" s="29"/>
      <c r="M30" s="26"/>
      <c r="N30" s="26"/>
      <c r="O30" s="26"/>
      <c r="P30" s="25"/>
    </row>
    <row r="31" spans="1:16" ht="36">
      <c r="A31" s="66">
        <f t="shared" si="1"/>
        <v>13</v>
      </c>
      <c r="B31" s="22" t="s">
        <v>10</v>
      </c>
      <c r="C31" s="77" t="s">
        <v>336</v>
      </c>
      <c r="D31" s="76" t="s">
        <v>35</v>
      </c>
      <c r="E31" s="32">
        <v>20</v>
      </c>
      <c r="F31" s="23"/>
      <c r="G31" s="64"/>
      <c r="H31" s="29"/>
      <c r="I31" s="23"/>
      <c r="J31" s="23"/>
      <c r="K31" s="25"/>
      <c r="L31" s="29"/>
      <c r="M31" s="26"/>
      <c r="N31" s="26"/>
      <c r="O31" s="26"/>
      <c r="P31" s="25"/>
    </row>
    <row r="32" spans="1:16" ht="12.75">
      <c r="A32" s="66">
        <f t="shared" si="1"/>
        <v>14</v>
      </c>
      <c r="B32" s="22" t="s">
        <v>10</v>
      </c>
      <c r="C32" s="77" t="s">
        <v>335</v>
      </c>
      <c r="D32" s="76" t="s">
        <v>0</v>
      </c>
      <c r="E32" s="32">
        <v>2</v>
      </c>
      <c r="F32" s="23"/>
      <c r="G32" s="64"/>
      <c r="H32" s="29"/>
      <c r="I32" s="23"/>
      <c r="J32" s="23"/>
      <c r="K32" s="25"/>
      <c r="L32" s="29"/>
      <c r="M32" s="26"/>
      <c r="N32" s="26"/>
      <c r="O32" s="26"/>
      <c r="P32" s="25"/>
    </row>
    <row r="33" spans="1:16" ht="12.75">
      <c r="A33" s="66">
        <f t="shared" si="1"/>
        <v>15</v>
      </c>
      <c r="B33" s="22" t="s">
        <v>10</v>
      </c>
      <c r="C33" s="77" t="s">
        <v>866</v>
      </c>
      <c r="D33" s="76" t="s">
        <v>35</v>
      </c>
      <c r="E33" s="32">
        <v>6</v>
      </c>
      <c r="F33" s="23"/>
      <c r="G33" s="64"/>
      <c r="H33" s="29"/>
      <c r="I33" s="23"/>
      <c r="J33" s="23"/>
      <c r="K33" s="25"/>
      <c r="L33" s="29"/>
      <c r="M33" s="26"/>
      <c r="N33" s="26"/>
      <c r="O33" s="26"/>
      <c r="P33" s="25"/>
    </row>
    <row r="34" spans="1:16" ht="24">
      <c r="A34" s="66">
        <f t="shared" si="1"/>
        <v>16</v>
      </c>
      <c r="B34" s="22" t="s">
        <v>10</v>
      </c>
      <c r="C34" s="77" t="s">
        <v>334</v>
      </c>
      <c r="D34" s="76" t="s">
        <v>35</v>
      </c>
      <c r="E34" s="32">
        <v>24</v>
      </c>
      <c r="F34" s="23"/>
      <c r="G34" s="64"/>
      <c r="H34" s="29"/>
      <c r="I34" s="23"/>
      <c r="J34" s="23"/>
      <c r="K34" s="25"/>
      <c r="L34" s="29"/>
      <c r="M34" s="26"/>
      <c r="N34" s="26"/>
      <c r="O34" s="26"/>
      <c r="P34" s="25"/>
    </row>
    <row r="35" spans="1:16" ht="12.75">
      <c r="A35" s="66">
        <f t="shared" si="1"/>
        <v>17</v>
      </c>
      <c r="B35" s="22" t="s">
        <v>10</v>
      </c>
      <c r="C35" s="77" t="s">
        <v>333</v>
      </c>
      <c r="D35" s="76" t="s">
        <v>35</v>
      </c>
      <c r="E35" s="32">
        <v>12</v>
      </c>
      <c r="F35" s="23"/>
      <c r="G35" s="64"/>
      <c r="H35" s="29"/>
      <c r="I35" s="23"/>
      <c r="J35" s="23"/>
      <c r="K35" s="25"/>
      <c r="L35" s="29"/>
      <c r="M35" s="26"/>
      <c r="N35" s="26"/>
      <c r="O35" s="26"/>
      <c r="P35" s="25"/>
    </row>
    <row r="36" spans="1:16" ht="24">
      <c r="A36" s="66">
        <f t="shared" si="1"/>
        <v>18</v>
      </c>
      <c r="B36" s="22" t="s">
        <v>10</v>
      </c>
      <c r="C36" s="77" t="s">
        <v>332</v>
      </c>
      <c r="D36" s="76" t="s">
        <v>1</v>
      </c>
      <c r="E36" s="32">
        <v>0.005</v>
      </c>
      <c r="F36" s="23"/>
      <c r="G36" s="64"/>
      <c r="H36" s="29"/>
      <c r="I36" s="23"/>
      <c r="J36" s="23"/>
      <c r="K36" s="25"/>
      <c r="L36" s="29"/>
      <c r="M36" s="26"/>
      <c r="N36" s="26"/>
      <c r="O36" s="26"/>
      <c r="P36" s="25"/>
    </row>
    <row r="37" spans="1:16" ht="36">
      <c r="A37" s="66">
        <f t="shared" si="1"/>
        <v>19</v>
      </c>
      <c r="B37" s="22" t="s">
        <v>10</v>
      </c>
      <c r="C37" s="77" t="s">
        <v>1224</v>
      </c>
      <c r="D37" s="76" t="s">
        <v>0</v>
      </c>
      <c r="E37" s="32">
        <v>0.6</v>
      </c>
      <c r="F37" s="23"/>
      <c r="G37" s="64"/>
      <c r="H37" s="29"/>
      <c r="I37" s="23"/>
      <c r="J37" s="23"/>
      <c r="K37" s="25"/>
      <c r="L37" s="29"/>
      <c r="M37" s="26"/>
      <c r="N37" s="26"/>
      <c r="O37" s="26"/>
      <c r="P37" s="25"/>
    </row>
    <row r="38" spans="1:16" ht="12.75">
      <c r="A38" s="66"/>
      <c r="B38" s="66"/>
      <c r="C38" s="33"/>
      <c r="D38" s="64"/>
      <c r="E38" s="23"/>
      <c r="F38" s="36"/>
      <c r="G38" s="36"/>
      <c r="H38" s="36"/>
      <c r="I38" s="63"/>
      <c r="J38" s="36"/>
      <c r="K38" s="36"/>
      <c r="L38" s="63"/>
      <c r="M38" s="63"/>
      <c r="N38" s="63"/>
      <c r="O38" s="63"/>
      <c r="P38" s="62"/>
    </row>
    <row r="39" spans="1:16" ht="12.75">
      <c r="A39" s="203"/>
      <c r="B39" s="162"/>
      <c r="C39" s="175" t="s">
        <v>403</v>
      </c>
      <c r="D39" s="162"/>
      <c r="E39" s="162"/>
      <c r="F39" s="162"/>
      <c r="G39" s="162"/>
      <c r="H39" s="162"/>
      <c r="I39" s="162"/>
      <c r="J39" s="162"/>
      <c r="K39" s="162"/>
      <c r="L39" s="162"/>
      <c r="M39" s="162"/>
      <c r="N39" s="162"/>
      <c r="O39" s="162"/>
      <c r="P39" s="162"/>
    </row>
    <row r="40" spans="1:16" ht="12.75">
      <c r="A40" s="66"/>
      <c r="B40" s="22"/>
      <c r="C40" s="111" t="s">
        <v>347</v>
      </c>
      <c r="D40" s="76"/>
      <c r="E40" s="32"/>
      <c r="F40" s="23"/>
      <c r="G40" s="64"/>
      <c r="H40" s="29"/>
      <c r="I40" s="25"/>
      <c r="J40" s="36"/>
      <c r="K40" s="25"/>
      <c r="L40" s="29"/>
      <c r="M40" s="26"/>
      <c r="N40" s="26"/>
      <c r="O40" s="26"/>
      <c r="P40" s="25"/>
    </row>
    <row r="41" spans="1:16" ht="72">
      <c r="A41" s="66">
        <f>A37+1</f>
        <v>20</v>
      </c>
      <c r="B41" s="22" t="s">
        <v>10</v>
      </c>
      <c r="C41" s="77" t="s">
        <v>867</v>
      </c>
      <c r="D41" s="76" t="s">
        <v>0</v>
      </c>
      <c r="E41" s="32">
        <v>158.8</v>
      </c>
      <c r="F41" s="23"/>
      <c r="G41" s="64"/>
      <c r="H41" s="29"/>
      <c r="I41" s="25"/>
      <c r="J41" s="36"/>
      <c r="K41" s="25"/>
      <c r="L41" s="29"/>
      <c r="M41" s="26"/>
      <c r="N41" s="26"/>
      <c r="O41" s="26"/>
      <c r="P41" s="25"/>
    </row>
    <row r="42" spans="1:16" ht="96">
      <c r="A42" s="66">
        <f>A41+1</f>
        <v>21</v>
      </c>
      <c r="B42" s="22" t="s">
        <v>10</v>
      </c>
      <c r="C42" s="89" t="s">
        <v>346</v>
      </c>
      <c r="D42" s="90" t="s">
        <v>0</v>
      </c>
      <c r="E42" s="32">
        <v>5.4</v>
      </c>
      <c r="F42" s="23"/>
      <c r="G42" s="64"/>
      <c r="H42" s="29"/>
      <c r="I42" s="25"/>
      <c r="J42" s="36"/>
      <c r="K42" s="25"/>
      <c r="L42" s="29"/>
      <c r="M42" s="26"/>
      <c r="N42" s="26"/>
      <c r="O42" s="26"/>
      <c r="P42" s="25"/>
    </row>
    <row r="43" spans="1:16" ht="48">
      <c r="A43" s="66">
        <f>A42+1</f>
        <v>22</v>
      </c>
      <c r="B43" s="22" t="s">
        <v>10</v>
      </c>
      <c r="C43" s="89" t="s">
        <v>657</v>
      </c>
      <c r="D43" s="90" t="s">
        <v>0</v>
      </c>
      <c r="E43" s="32">
        <v>89.4</v>
      </c>
      <c r="F43" s="23"/>
      <c r="G43" s="64"/>
      <c r="H43" s="29"/>
      <c r="I43" s="36"/>
      <c r="J43" s="36"/>
      <c r="K43" s="25"/>
      <c r="L43" s="29"/>
      <c r="M43" s="26"/>
      <c r="N43" s="26"/>
      <c r="O43" s="26"/>
      <c r="P43" s="25"/>
    </row>
    <row r="44" spans="1:16" ht="12.75">
      <c r="A44" s="66"/>
      <c r="B44" s="22"/>
      <c r="C44" s="89"/>
      <c r="D44" s="90"/>
      <c r="E44" s="32"/>
      <c r="F44" s="23"/>
      <c r="G44" s="64"/>
      <c r="H44" s="29"/>
      <c r="I44" s="36"/>
      <c r="J44" s="36"/>
      <c r="K44" s="25"/>
      <c r="L44" s="29"/>
      <c r="M44" s="26"/>
      <c r="N44" s="26"/>
      <c r="O44" s="26"/>
      <c r="P44" s="25"/>
    </row>
    <row r="45" spans="1:16" ht="12.75">
      <c r="A45" s="66"/>
      <c r="B45" s="22"/>
      <c r="C45" s="94" t="s">
        <v>345</v>
      </c>
      <c r="D45" s="90"/>
      <c r="E45" s="32"/>
      <c r="F45" s="23"/>
      <c r="G45" s="64"/>
      <c r="H45" s="29"/>
      <c r="I45" s="36"/>
      <c r="J45" s="36"/>
      <c r="K45" s="25"/>
      <c r="L45" s="29"/>
      <c r="M45" s="26"/>
      <c r="N45" s="26"/>
      <c r="O45" s="26"/>
      <c r="P45" s="25"/>
    </row>
    <row r="46" spans="1:16" ht="48">
      <c r="A46" s="66">
        <f>A43+1</f>
        <v>23</v>
      </c>
      <c r="B46" s="22" t="s">
        <v>10</v>
      </c>
      <c r="C46" s="89" t="s">
        <v>344</v>
      </c>
      <c r="D46" s="90" t="s">
        <v>0</v>
      </c>
      <c r="E46" s="32">
        <v>333</v>
      </c>
      <c r="F46" s="23"/>
      <c r="G46" s="64"/>
      <c r="H46" s="29"/>
      <c r="I46" s="36"/>
      <c r="J46" s="36"/>
      <c r="K46" s="25"/>
      <c r="L46" s="29"/>
      <c r="M46" s="26"/>
      <c r="N46" s="26"/>
      <c r="O46" s="26"/>
      <c r="P46" s="25"/>
    </row>
    <row r="47" spans="1:16" ht="12.75">
      <c r="A47" s="66">
        <f>A46+1</f>
        <v>24</v>
      </c>
      <c r="B47" s="22" t="s">
        <v>10</v>
      </c>
      <c r="C47" s="105" t="s">
        <v>343</v>
      </c>
      <c r="D47" s="90" t="s">
        <v>0</v>
      </c>
      <c r="E47" s="32">
        <v>48.1</v>
      </c>
      <c r="F47" s="23"/>
      <c r="G47" s="64"/>
      <c r="H47" s="29"/>
      <c r="I47" s="25"/>
      <c r="J47" s="36"/>
      <c r="K47" s="25"/>
      <c r="L47" s="29"/>
      <c r="M47" s="26"/>
      <c r="N47" s="26"/>
      <c r="O47" s="26"/>
      <c r="P47" s="25"/>
    </row>
    <row r="48" spans="1:16" ht="48">
      <c r="A48" s="66">
        <f>A47+1</f>
        <v>25</v>
      </c>
      <c r="B48" s="22" t="s">
        <v>10</v>
      </c>
      <c r="C48" s="89" t="s">
        <v>868</v>
      </c>
      <c r="D48" s="90" t="s">
        <v>0</v>
      </c>
      <c r="E48" s="215">
        <v>23</v>
      </c>
      <c r="F48" s="23"/>
      <c r="G48" s="64"/>
      <c r="H48" s="29"/>
      <c r="I48" s="36"/>
      <c r="J48" s="36"/>
      <c r="K48" s="25"/>
      <c r="L48" s="29"/>
      <c r="M48" s="26"/>
      <c r="N48" s="26"/>
      <c r="O48" s="26"/>
      <c r="P48" s="25"/>
    </row>
    <row r="49" spans="1:16" ht="72">
      <c r="A49" s="66">
        <f>A48+1</f>
        <v>26</v>
      </c>
      <c r="B49" s="22" t="s">
        <v>10</v>
      </c>
      <c r="C49" s="89" t="s">
        <v>1007</v>
      </c>
      <c r="D49" s="90" t="s">
        <v>0</v>
      </c>
      <c r="E49" s="32">
        <v>132.1</v>
      </c>
      <c r="F49" s="23"/>
      <c r="G49" s="64"/>
      <c r="H49" s="29"/>
      <c r="I49" s="36"/>
      <c r="J49" s="36"/>
      <c r="K49" s="25"/>
      <c r="L49" s="29"/>
      <c r="M49" s="26"/>
      <c r="N49" s="26"/>
      <c r="O49" s="26"/>
      <c r="P49" s="25"/>
    </row>
    <row r="50" spans="1:16" ht="96">
      <c r="A50" s="66">
        <f>A49+1</f>
        <v>27</v>
      </c>
      <c r="B50" s="22" t="s">
        <v>10</v>
      </c>
      <c r="C50" s="89" t="s">
        <v>1008</v>
      </c>
      <c r="D50" s="90" t="s">
        <v>0</v>
      </c>
      <c r="E50" s="32">
        <v>13.6</v>
      </c>
      <c r="F50" s="23"/>
      <c r="G50" s="64"/>
      <c r="H50" s="29"/>
      <c r="I50" s="36"/>
      <c r="J50" s="36"/>
      <c r="K50" s="25"/>
      <c r="L50" s="29"/>
      <c r="M50" s="26"/>
      <c r="N50" s="26"/>
      <c r="O50" s="26"/>
      <c r="P50" s="25"/>
    </row>
    <row r="51" spans="1:16" ht="84">
      <c r="A51" s="66">
        <f aca="true" t="shared" si="2" ref="A51:A56">A50+1</f>
        <v>28</v>
      </c>
      <c r="B51" s="22" t="s">
        <v>10</v>
      </c>
      <c r="C51" s="89" t="s">
        <v>1009</v>
      </c>
      <c r="D51" s="90" t="s">
        <v>0</v>
      </c>
      <c r="E51" s="32">
        <v>118.3</v>
      </c>
      <c r="F51" s="23"/>
      <c r="G51" s="64"/>
      <c r="H51" s="29"/>
      <c r="I51" s="36"/>
      <c r="J51" s="36"/>
      <c r="K51" s="25"/>
      <c r="L51" s="29"/>
      <c r="M51" s="26"/>
      <c r="N51" s="26"/>
      <c r="O51" s="26"/>
      <c r="P51" s="25"/>
    </row>
    <row r="52" spans="1:16" ht="72">
      <c r="A52" s="66">
        <f t="shared" si="2"/>
        <v>29</v>
      </c>
      <c r="B52" s="22" t="s">
        <v>10</v>
      </c>
      <c r="C52" s="89" t="s">
        <v>1010</v>
      </c>
      <c r="D52" s="90" t="s">
        <v>0</v>
      </c>
      <c r="E52" s="32">
        <v>198.7</v>
      </c>
      <c r="F52" s="23"/>
      <c r="G52" s="64"/>
      <c r="H52" s="29"/>
      <c r="I52" s="36"/>
      <c r="J52" s="36"/>
      <c r="K52" s="25"/>
      <c r="L52" s="29"/>
      <c r="M52" s="26"/>
      <c r="N52" s="26"/>
      <c r="O52" s="26"/>
      <c r="P52" s="25"/>
    </row>
    <row r="53" spans="1:16" ht="48">
      <c r="A53" s="66">
        <f t="shared" si="2"/>
        <v>30</v>
      </c>
      <c r="B53" s="22" t="s">
        <v>10</v>
      </c>
      <c r="C53" s="89" t="s">
        <v>1011</v>
      </c>
      <c r="D53" s="90" t="s">
        <v>0</v>
      </c>
      <c r="E53" s="32">
        <v>14.6</v>
      </c>
      <c r="F53" s="23"/>
      <c r="G53" s="64"/>
      <c r="H53" s="29"/>
      <c r="I53" s="36"/>
      <c r="J53" s="36"/>
      <c r="K53" s="25"/>
      <c r="L53" s="29"/>
      <c r="M53" s="26"/>
      <c r="N53" s="26"/>
      <c r="O53" s="26"/>
      <c r="P53" s="25"/>
    </row>
    <row r="54" spans="1:16" ht="72">
      <c r="A54" s="66">
        <f t="shared" si="2"/>
        <v>31</v>
      </c>
      <c r="B54" s="22" t="s">
        <v>10</v>
      </c>
      <c r="C54" s="89" t="s">
        <v>1012</v>
      </c>
      <c r="D54" s="90" t="s">
        <v>0</v>
      </c>
      <c r="E54" s="32">
        <v>15.7</v>
      </c>
      <c r="F54" s="23"/>
      <c r="G54" s="64"/>
      <c r="H54" s="29"/>
      <c r="I54" s="36"/>
      <c r="J54" s="36"/>
      <c r="K54" s="25"/>
      <c r="L54" s="29"/>
      <c r="M54" s="26"/>
      <c r="N54" s="26"/>
      <c r="O54" s="26"/>
      <c r="P54" s="25"/>
    </row>
    <row r="55" spans="1:16" ht="108">
      <c r="A55" s="66">
        <f t="shared" si="2"/>
        <v>32</v>
      </c>
      <c r="B55" s="22" t="s">
        <v>10</v>
      </c>
      <c r="C55" s="89" t="s">
        <v>1013</v>
      </c>
      <c r="D55" s="90" t="s">
        <v>0</v>
      </c>
      <c r="E55" s="32">
        <v>67.8</v>
      </c>
      <c r="F55" s="23"/>
      <c r="G55" s="64"/>
      <c r="H55" s="29"/>
      <c r="I55" s="36"/>
      <c r="J55" s="36"/>
      <c r="K55" s="25"/>
      <c r="L55" s="29"/>
      <c r="M55" s="26"/>
      <c r="N55" s="26"/>
      <c r="O55" s="26"/>
      <c r="P55" s="25"/>
    </row>
    <row r="56" spans="1:16" ht="27" customHeight="1">
      <c r="A56" s="66">
        <f t="shared" si="2"/>
        <v>33</v>
      </c>
      <c r="B56" s="22" t="s">
        <v>10</v>
      </c>
      <c r="C56" s="89" t="s">
        <v>1014</v>
      </c>
      <c r="D56" s="90" t="s">
        <v>1</v>
      </c>
      <c r="E56" s="32">
        <v>1.9</v>
      </c>
      <c r="F56" s="23"/>
      <c r="G56" s="64"/>
      <c r="H56" s="29"/>
      <c r="I56" s="36"/>
      <c r="J56" s="36"/>
      <c r="K56" s="25"/>
      <c r="L56" s="29"/>
      <c r="M56" s="26"/>
      <c r="N56" s="26"/>
      <c r="O56" s="26"/>
      <c r="P56" s="25"/>
    </row>
    <row r="57" spans="1:16" ht="12.75">
      <c r="A57" s="66"/>
      <c r="B57" s="22"/>
      <c r="C57" s="89"/>
      <c r="D57" s="90"/>
      <c r="E57" s="32"/>
      <c r="F57" s="23"/>
      <c r="G57" s="64"/>
      <c r="H57" s="29"/>
      <c r="I57" s="36"/>
      <c r="J57" s="36"/>
      <c r="K57" s="25"/>
      <c r="L57" s="29"/>
      <c r="M57" s="26"/>
      <c r="N57" s="26"/>
      <c r="O57" s="26"/>
      <c r="P57" s="25"/>
    </row>
    <row r="58" spans="1:16" ht="12.75">
      <c r="A58" s="66"/>
      <c r="B58" s="22"/>
      <c r="C58" s="94" t="s">
        <v>342</v>
      </c>
      <c r="D58" s="90"/>
      <c r="E58" s="32"/>
      <c r="F58" s="23"/>
      <c r="G58" s="64"/>
      <c r="H58" s="29"/>
      <c r="I58" s="36"/>
      <c r="J58" s="36"/>
      <c r="K58" s="25"/>
      <c r="L58" s="29"/>
      <c r="M58" s="26"/>
      <c r="N58" s="26"/>
      <c r="O58" s="26"/>
      <c r="P58" s="25"/>
    </row>
    <row r="59" spans="1:16" ht="24">
      <c r="A59" s="66">
        <f>A56+1</f>
        <v>34</v>
      </c>
      <c r="B59" s="22" t="s">
        <v>10</v>
      </c>
      <c r="C59" s="89" t="s">
        <v>658</v>
      </c>
      <c r="D59" s="90" t="s">
        <v>0</v>
      </c>
      <c r="E59" s="32">
        <v>92.8</v>
      </c>
      <c r="F59" s="23"/>
      <c r="G59" s="64"/>
      <c r="H59" s="29"/>
      <c r="I59" s="23"/>
      <c r="J59" s="36"/>
      <c r="K59" s="25"/>
      <c r="L59" s="29"/>
      <c r="M59" s="26"/>
      <c r="N59" s="26"/>
      <c r="O59" s="26"/>
      <c r="P59" s="25"/>
    </row>
    <row r="60" spans="1:16" ht="72">
      <c r="A60" s="66">
        <f>A59+1</f>
        <v>35</v>
      </c>
      <c r="B60" s="22" t="s">
        <v>10</v>
      </c>
      <c r="C60" s="89" t="s">
        <v>659</v>
      </c>
      <c r="D60" s="90" t="s">
        <v>0</v>
      </c>
      <c r="E60" s="32">
        <v>14.5</v>
      </c>
      <c r="F60" s="23"/>
      <c r="G60" s="64"/>
      <c r="H60" s="29"/>
      <c r="I60" s="36"/>
      <c r="J60" s="36"/>
      <c r="K60" s="25"/>
      <c r="L60" s="29"/>
      <c r="M60" s="26"/>
      <c r="N60" s="26"/>
      <c r="O60" s="26"/>
      <c r="P60" s="25"/>
    </row>
    <row r="61" spans="1:16" ht="36">
      <c r="A61" s="66">
        <f>A60+1</f>
        <v>36</v>
      </c>
      <c r="B61" s="22" t="s">
        <v>10</v>
      </c>
      <c r="C61" s="89" t="s">
        <v>660</v>
      </c>
      <c r="D61" s="90" t="s">
        <v>0</v>
      </c>
      <c r="E61" s="32">
        <v>41.2</v>
      </c>
      <c r="F61" s="23"/>
      <c r="G61" s="64"/>
      <c r="H61" s="29"/>
      <c r="I61" s="36"/>
      <c r="J61" s="36"/>
      <c r="K61" s="25"/>
      <c r="L61" s="29"/>
      <c r="M61" s="26"/>
      <c r="N61" s="26"/>
      <c r="O61" s="26"/>
      <c r="P61" s="25"/>
    </row>
    <row r="62" spans="1:16" ht="36">
      <c r="A62" s="66">
        <f>A61+1</f>
        <v>37</v>
      </c>
      <c r="B62" s="22" t="s">
        <v>10</v>
      </c>
      <c r="C62" s="89" t="s">
        <v>661</v>
      </c>
      <c r="D62" s="90" t="s">
        <v>0</v>
      </c>
      <c r="E62" s="32">
        <v>2.5</v>
      </c>
      <c r="F62" s="23"/>
      <c r="G62" s="64"/>
      <c r="H62" s="29"/>
      <c r="I62" s="36"/>
      <c r="J62" s="36"/>
      <c r="K62" s="25"/>
      <c r="L62" s="29"/>
      <c r="M62" s="26"/>
      <c r="N62" s="26"/>
      <c r="O62" s="26"/>
      <c r="P62" s="25"/>
    </row>
    <row r="63" spans="1:16" ht="12.75">
      <c r="A63" s="66"/>
      <c r="B63" s="66"/>
      <c r="C63" s="33"/>
      <c r="D63" s="64"/>
      <c r="E63" s="23"/>
      <c r="F63" s="36"/>
      <c r="G63" s="36"/>
      <c r="H63" s="36"/>
      <c r="I63" s="63"/>
      <c r="J63" s="36"/>
      <c r="K63" s="36"/>
      <c r="L63" s="63"/>
      <c r="M63" s="63"/>
      <c r="N63" s="63"/>
      <c r="O63" s="63"/>
      <c r="P63" s="62"/>
    </row>
    <row r="64" spans="1:16" ht="12.75">
      <c r="A64" s="66"/>
      <c r="B64" s="22"/>
      <c r="C64" s="92" t="s">
        <v>341</v>
      </c>
      <c r="D64" s="76"/>
      <c r="E64" s="32"/>
      <c r="F64" s="23"/>
      <c r="G64" s="64"/>
      <c r="H64" s="29"/>
      <c r="I64" s="36"/>
      <c r="J64" s="36"/>
      <c r="K64" s="25"/>
      <c r="L64" s="29"/>
      <c r="M64" s="26"/>
      <c r="N64" s="26"/>
      <c r="O64" s="26"/>
      <c r="P64" s="25"/>
    </row>
    <row r="65" spans="1:16" ht="145.5">
      <c r="A65" s="66">
        <f>A62+1</f>
        <v>38</v>
      </c>
      <c r="B65" s="22" t="s">
        <v>10</v>
      </c>
      <c r="C65" s="89" t="s">
        <v>869</v>
      </c>
      <c r="D65" s="90" t="s">
        <v>35</v>
      </c>
      <c r="E65" s="32">
        <v>3</v>
      </c>
      <c r="F65" s="23"/>
      <c r="G65" s="64"/>
      <c r="H65" s="29"/>
      <c r="I65" s="36"/>
      <c r="J65" s="36"/>
      <c r="K65" s="25"/>
      <c r="L65" s="29"/>
      <c r="M65" s="26"/>
      <c r="N65" s="26"/>
      <c r="O65" s="26"/>
      <c r="P65" s="25"/>
    </row>
    <row r="66" spans="1:16" ht="145.5">
      <c r="A66" s="66">
        <f>A65+1</f>
        <v>39</v>
      </c>
      <c r="B66" s="22" t="s">
        <v>10</v>
      </c>
      <c r="C66" s="89" t="s">
        <v>1046</v>
      </c>
      <c r="D66" s="90" t="s">
        <v>35</v>
      </c>
      <c r="E66" s="32">
        <v>3</v>
      </c>
      <c r="F66" s="23"/>
      <c r="G66" s="64"/>
      <c r="H66" s="29"/>
      <c r="I66" s="36"/>
      <c r="J66" s="36"/>
      <c r="K66" s="25"/>
      <c r="L66" s="29"/>
      <c r="M66" s="26"/>
      <c r="N66" s="26"/>
      <c r="O66" s="26"/>
      <c r="P66" s="25"/>
    </row>
    <row r="67" spans="1:16" ht="121.5">
      <c r="A67" s="66">
        <f>A66+1</f>
        <v>40</v>
      </c>
      <c r="B67" s="22" t="s">
        <v>10</v>
      </c>
      <c r="C67" s="89" t="s">
        <v>1047</v>
      </c>
      <c r="D67" s="90" t="s">
        <v>35</v>
      </c>
      <c r="E67" s="32">
        <v>1</v>
      </c>
      <c r="F67" s="23"/>
      <c r="G67" s="64"/>
      <c r="H67" s="29"/>
      <c r="I67" s="36"/>
      <c r="J67" s="36"/>
      <c r="K67" s="25"/>
      <c r="L67" s="29"/>
      <c r="M67" s="26"/>
      <c r="N67" s="26"/>
      <c r="O67" s="26"/>
      <c r="P67" s="25"/>
    </row>
    <row r="68" spans="1:16" ht="12.75">
      <c r="A68" s="66"/>
      <c r="B68" s="66"/>
      <c r="C68" s="33"/>
      <c r="D68" s="64"/>
      <c r="E68" s="23"/>
      <c r="F68" s="36"/>
      <c r="G68" s="36"/>
      <c r="H68" s="36"/>
      <c r="I68" s="63"/>
      <c r="J68" s="36"/>
      <c r="K68" s="36"/>
      <c r="L68" s="63"/>
      <c r="M68" s="63"/>
      <c r="N68" s="63"/>
      <c r="O68" s="63"/>
      <c r="P68" s="62"/>
    </row>
    <row r="69" spans="1:16" ht="14.25">
      <c r="A69" s="171"/>
      <c r="B69" s="83"/>
      <c r="C69" s="94" t="s">
        <v>340</v>
      </c>
      <c r="D69" s="172"/>
      <c r="E69" s="172"/>
      <c r="F69" s="173"/>
      <c r="G69" s="86"/>
      <c r="H69" s="87"/>
      <c r="I69" s="85"/>
      <c r="J69" s="174"/>
      <c r="K69" s="85"/>
      <c r="L69" s="87"/>
      <c r="M69" s="88"/>
      <c r="N69" s="88"/>
      <c r="O69" s="88"/>
      <c r="P69" s="85"/>
    </row>
    <row r="70" spans="1:16" ht="36">
      <c r="A70" s="66">
        <f>A67+1</f>
        <v>41</v>
      </c>
      <c r="B70" s="22" t="s">
        <v>10</v>
      </c>
      <c r="C70" s="89" t="s">
        <v>870</v>
      </c>
      <c r="D70" s="90" t="s">
        <v>0</v>
      </c>
      <c r="E70" s="32">
        <v>54.2</v>
      </c>
      <c r="F70" s="23"/>
      <c r="G70" s="64"/>
      <c r="H70" s="29"/>
      <c r="I70" s="25"/>
      <c r="J70" s="36"/>
      <c r="K70" s="25"/>
      <c r="L70" s="29"/>
      <c r="M70" s="26"/>
      <c r="N70" s="26"/>
      <c r="O70" s="26"/>
      <c r="P70" s="25"/>
    </row>
    <row r="71" spans="1:16" ht="24">
      <c r="A71" s="66">
        <f aca="true" t="shared" si="3" ref="A71:A80">A70+1</f>
        <v>42</v>
      </c>
      <c r="B71" s="22" t="s">
        <v>10</v>
      </c>
      <c r="C71" s="89" t="s">
        <v>871</v>
      </c>
      <c r="D71" s="90" t="s">
        <v>0</v>
      </c>
      <c r="E71" s="32">
        <v>29.7</v>
      </c>
      <c r="F71" s="23"/>
      <c r="G71" s="64"/>
      <c r="H71" s="29"/>
      <c r="I71" s="23"/>
      <c r="J71" s="36"/>
      <c r="K71" s="25"/>
      <c r="L71" s="29"/>
      <c r="M71" s="26"/>
      <c r="N71" s="26"/>
      <c r="O71" s="26"/>
      <c r="P71" s="25"/>
    </row>
    <row r="72" spans="1:16" ht="24">
      <c r="A72" s="66">
        <f t="shared" si="3"/>
        <v>43</v>
      </c>
      <c r="B72" s="22" t="s">
        <v>10</v>
      </c>
      <c r="C72" s="89" t="s">
        <v>677</v>
      </c>
      <c r="D72" s="90" t="s">
        <v>35</v>
      </c>
      <c r="E72" s="32">
        <v>8</v>
      </c>
      <c r="F72" s="23"/>
      <c r="G72" s="64"/>
      <c r="H72" s="29"/>
      <c r="I72" s="25"/>
      <c r="J72" s="36"/>
      <c r="K72" s="25"/>
      <c r="L72" s="29"/>
      <c r="M72" s="26"/>
      <c r="N72" s="26"/>
      <c r="O72" s="26"/>
      <c r="P72" s="25"/>
    </row>
    <row r="73" spans="1:16" ht="24">
      <c r="A73" s="66">
        <f t="shared" si="3"/>
        <v>44</v>
      </c>
      <c r="B73" s="22" t="s">
        <v>10</v>
      </c>
      <c r="C73" s="89" t="s">
        <v>872</v>
      </c>
      <c r="D73" s="90" t="s">
        <v>35</v>
      </c>
      <c r="E73" s="32">
        <v>1</v>
      </c>
      <c r="F73" s="23"/>
      <c r="G73" s="64"/>
      <c r="H73" s="29"/>
      <c r="I73" s="36"/>
      <c r="J73" s="36"/>
      <c r="K73" s="25"/>
      <c r="L73" s="29"/>
      <c r="M73" s="26"/>
      <c r="N73" s="26"/>
      <c r="O73" s="26"/>
      <c r="P73" s="25"/>
    </row>
    <row r="74" spans="1:16" ht="36">
      <c r="A74" s="66">
        <f t="shared" si="3"/>
        <v>45</v>
      </c>
      <c r="B74" s="22" t="s">
        <v>10</v>
      </c>
      <c r="C74" s="89" t="s">
        <v>679</v>
      </c>
      <c r="D74" s="90" t="s">
        <v>0</v>
      </c>
      <c r="E74" s="32">
        <v>5.2</v>
      </c>
      <c r="F74" s="23"/>
      <c r="G74" s="64"/>
      <c r="H74" s="29"/>
      <c r="I74" s="23"/>
      <c r="J74" s="36"/>
      <c r="K74" s="25"/>
      <c r="L74" s="29"/>
      <c r="M74" s="26"/>
      <c r="N74" s="26"/>
      <c r="O74" s="26"/>
      <c r="P74" s="25"/>
    </row>
    <row r="75" spans="1:16" ht="24">
      <c r="A75" s="66">
        <f t="shared" si="3"/>
        <v>46</v>
      </c>
      <c r="B75" s="22" t="s">
        <v>10</v>
      </c>
      <c r="C75" s="89" t="s">
        <v>873</v>
      </c>
      <c r="D75" s="90" t="s">
        <v>0</v>
      </c>
      <c r="E75" s="32">
        <v>12.4</v>
      </c>
      <c r="F75" s="23"/>
      <c r="G75" s="64"/>
      <c r="H75" s="29"/>
      <c r="I75" s="36"/>
      <c r="J75" s="36"/>
      <c r="K75" s="25"/>
      <c r="L75" s="29"/>
      <c r="M75" s="26"/>
      <c r="N75" s="26"/>
      <c r="O75" s="26"/>
      <c r="P75" s="25"/>
    </row>
    <row r="76" spans="1:16" ht="36">
      <c r="A76" s="66">
        <f t="shared" si="3"/>
        <v>47</v>
      </c>
      <c r="B76" s="22" t="s">
        <v>10</v>
      </c>
      <c r="C76" s="89" t="s">
        <v>874</v>
      </c>
      <c r="D76" s="90" t="s">
        <v>0</v>
      </c>
      <c r="E76" s="32">
        <v>2.2</v>
      </c>
      <c r="F76" s="23"/>
      <c r="G76" s="64"/>
      <c r="H76" s="29"/>
      <c r="I76" s="25"/>
      <c r="J76" s="36"/>
      <c r="K76" s="25"/>
      <c r="L76" s="29"/>
      <c r="M76" s="26"/>
      <c r="N76" s="26"/>
      <c r="O76" s="26"/>
      <c r="P76" s="25"/>
    </row>
    <row r="77" spans="1:16" ht="48">
      <c r="A77" s="66">
        <f t="shared" si="3"/>
        <v>48</v>
      </c>
      <c r="B77" s="22" t="s">
        <v>10</v>
      </c>
      <c r="C77" s="89" t="s">
        <v>1157</v>
      </c>
      <c r="D77" s="90" t="s">
        <v>42</v>
      </c>
      <c r="E77" s="32">
        <v>5.5</v>
      </c>
      <c r="F77" s="23"/>
      <c r="G77" s="64"/>
      <c r="H77" s="29"/>
      <c r="I77" s="36"/>
      <c r="J77" s="36"/>
      <c r="K77" s="25"/>
      <c r="L77" s="29"/>
      <c r="M77" s="26"/>
      <c r="N77" s="26"/>
      <c r="O77" s="26"/>
      <c r="P77" s="25"/>
    </row>
    <row r="78" spans="1:16" ht="84">
      <c r="A78" s="66">
        <f t="shared" si="3"/>
        <v>49</v>
      </c>
      <c r="B78" s="22" t="s">
        <v>10</v>
      </c>
      <c r="C78" s="89" t="s">
        <v>1158</v>
      </c>
      <c r="D78" s="90" t="s">
        <v>42</v>
      </c>
      <c r="E78" s="32">
        <v>6.6</v>
      </c>
      <c r="F78" s="23"/>
      <c r="G78" s="64"/>
      <c r="H78" s="29"/>
      <c r="I78" s="36"/>
      <c r="J78" s="36"/>
      <c r="K78" s="25"/>
      <c r="L78" s="29"/>
      <c r="M78" s="26"/>
      <c r="N78" s="26"/>
      <c r="O78" s="26"/>
      <c r="P78" s="25"/>
    </row>
    <row r="79" spans="1:16" ht="60">
      <c r="A79" s="66">
        <f t="shared" si="3"/>
        <v>50</v>
      </c>
      <c r="B79" s="22" t="s">
        <v>10</v>
      </c>
      <c r="C79" s="89" t="s">
        <v>1159</v>
      </c>
      <c r="D79" s="90" t="s">
        <v>42</v>
      </c>
      <c r="E79" s="32">
        <v>4.4</v>
      </c>
      <c r="F79" s="23"/>
      <c r="G79" s="64"/>
      <c r="H79" s="29"/>
      <c r="I79" s="36"/>
      <c r="J79" s="36"/>
      <c r="K79" s="25"/>
      <c r="L79" s="29"/>
      <c r="M79" s="26"/>
      <c r="N79" s="26"/>
      <c r="O79" s="26"/>
      <c r="P79" s="25"/>
    </row>
    <row r="80" spans="1:16" ht="216">
      <c r="A80" s="66">
        <f t="shared" si="3"/>
        <v>51</v>
      </c>
      <c r="B80" s="22" t="s">
        <v>10</v>
      </c>
      <c r="C80" s="89" t="s">
        <v>875</v>
      </c>
      <c r="D80" s="90" t="s">
        <v>35</v>
      </c>
      <c r="E80" s="32">
        <v>1</v>
      </c>
      <c r="F80" s="23"/>
      <c r="G80" s="64"/>
      <c r="H80" s="29"/>
      <c r="I80" s="36"/>
      <c r="J80" s="36"/>
      <c r="K80" s="25"/>
      <c r="L80" s="29"/>
      <c r="M80" s="26"/>
      <c r="N80" s="26"/>
      <c r="O80" s="26"/>
      <c r="P80" s="25"/>
    </row>
    <row r="81" spans="1:16" ht="12.75">
      <c r="A81" s="66"/>
      <c r="B81" s="22"/>
      <c r="C81" s="94" t="s">
        <v>876</v>
      </c>
      <c r="D81" s="90"/>
      <c r="E81" s="32"/>
      <c r="F81" s="23"/>
      <c r="G81" s="64"/>
      <c r="H81" s="29"/>
      <c r="I81" s="25"/>
      <c r="J81" s="36"/>
      <c r="K81" s="25"/>
      <c r="L81" s="29"/>
      <c r="M81" s="26"/>
      <c r="N81" s="26"/>
      <c r="O81" s="26"/>
      <c r="P81" s="25"/>
    </row>
    <row r="82" spans="1:16" ht="36">
      <c r="A82" s="66">
        <f>A80+1</f>
        <v>52</v>
      </c>
      <c r="B82" s="22" t="s">
        <v>10</v>
      </c>
      <c r="C82" s="89" t="s">
        <v>877</v>
      </c>
      <c r="D82" s="90" t="s">
        <v>35</v>
      </c>
      <c r="E82" s="32">
        <v>1</v>
      </c>
      <c r="F82" s="23"/>
      <c r="G82" s="64"/>
      <c r="H82" s="29"/>
      <c r="I82" s="36"/>
      <c r="J82" s="36"/>
      <c r="K82" s="25"/>
      <c r="L82" s="29"/>
      <c r="M82" s="26"/>
      <c r="N82" s="26"/>
      <c r="O82" s="26"/>
      <c r="P82" s="25"/>
    </row>
    <row r="83" spans="1:16" ht="36">
      <c r="A83" s="66">
        <f aca="true" t="shared" si="4" ref="A83:A88">A82+1</f>
        <v>53</v>
      </c>
      <c r="B83" s="22" t="s">
        <v>10</v>
      </c>
      <c r="C83" s="89" t="s">
        <v>878</v>
      </c>
      <c r="D83" s="90" t="s">
        <v>35</v>
      </c>
      <c r="E83" s="32">
        <v>1</v>
      </c>
      <c r="F83" s="23"/>
      <c r="G83" s="64"/>
      <c r="H83" s="29"/>
      <c r="I83" s="36"/>
      <c r="J83" s="36"/>
      <c r="K83" s="25"/>
      <c r="L83" s="29"/>
      <c r="M83" s="26"/>
      <c r="N83" s="26"/>
      <c r="O83" s="26"/>
      <c r="P83" s="25"/>
    </row>
    <row r="84" spans="1:16" ht="36">
      <c r="A84" s="66">
        <f t="shared" si="4"/>
        <v>54</v>
      </c>
      <c r="B84" s="22" t="s">
        <v>10</v>
      </c>
      <c r="C84" s="89" t="s">
        <v>879</v>
      </c>
      <c r="D84" s="90" t="s">
        <v>35</v>
      </c>
      <c r="E84" s="32">
        <v>3</v>
      </c>
      <c r="F84" s="23"/>
      <c r="G84" s="64"/>
      <c r="H84" s="29"/>
      <c r="I84" s="36"/>
      <c r="J84" s="36"/>
      <c r="K84" s="25"/>
      <c r="L84" s="29"/>
      <c r="M84" s="26"/>
      <c r="N84" s="26"/>
      <c r="O84" s="26"/>
      <c r="P84" s="25"/>
    </row>
    <row r="85" spans="1:16" ht="36">
      <c r="A85" s="66">
        <f t="shared" si="4"/>
        <v>55</v>
      </c>
      <c r="B85" s="22" t="s">
        <v>10</v>
      </c>
      <c r="C85" s="89" t="s">
        <v>880</v>
      </c>
      <c r="D85" s="90" t="s">
        <v>42</v>
      </c>
      <c r="E85" s="32">
        <v>9.1</v>
      </c>
      <c r="F85" s="23"/>
      <c r="G85" s="64"/>
      <c r="H85" s="29"/>
      <c r="I85" s="36"/>
      <c r="J85" s="36"/>
      <c r="K85" s="25"/>
      <c r="L85" s="29"/>
      <c r="M85" s="26"/>
      <c r="N85" s="26"/>
      <c r="O85" s="26"/>
      <c r="P85" s="25"/>
    </row>
    <row r="86" spans="1:16" ht="24">
      <c r="A86" s="66">
        <f t="shared" si="4"/>
        <v>56</v>
      </c>
      <c r="B86" s="22" t="s">
        <v>10</v>
      </c>
      <c r="C86" s="89" t="s">
        <v>693</v>
      </c>
      <c r="D86" s="90" t="s">
        <v>35</v>
      </c>
      <c r="E86" s="32">
        <v>4</v>
      </c>
      <c r="F86" s="23"/>
      <c r="G86" s="64"/>
      <c r="H86" s="29"/>
      <c r="I86" s="36"/>
      <c r="J86" s="36"/>
      <c r="K86" s="25"/>
      <c r="L86" s="29"/>
      <c r="M86" s="26"/>
      <c r="N86" s="26"/>
      <c r="O86" s="26"/>
      <c r="P86" s="25"/>
    </row>
    <row r="87" spans="1:16" ht="48">
      <c r="A87" s="66">
        <f t="shared" si="4"/>
        <v>57</v>
      </c>
      <c r="B87" s="22" t="s">
        <v>10</v>
      </c>
      <c r="C87" s="89" t="s">
        <v>881</v>
      </c>
      <c r="D87" s="90" t="s">
        <v>42</v>
      </c>
      <c r="E87" s="32">
        <v>6</v>
      </c>
      <c r="F87" s="23"/>
      <c r="G87" s="64"/>
      <c r="H87" s="29"/>
      <c r="I87" s="36"/>
      <c r="J87" s="36"/>
      <c r="K87" s="25"/>
      <c r="L87" s="29"/>
      <c r="M87" s="26"/>
      <c r="N87" s="26"/>
      <c r="O87" s="26"/>
      <c r="P87" s="25"/>
    </row>
    <row r="88" spans="1:17" ht="12.75">
      <c r="A88" s="66">
        <f t="shared" si="4"/>
        <v>58</v>
      </c>
      <c r="B88" s="22" t="s">
        <v>10</v>
      </c>
      <c r="C88" s="89" t="s">
        <v>1173</v>
      </c>
      <c r="D88" s="90" t="s">
        <v>35</v>
      </c>
      <c r="E88" s="32">
        <v>2</v>
      </c>
      <c r="F88" s="23"/>
      <c r="G88" s="64"/>
      <c r="H88" s="29"/>
      <c r="I88" s="36"/>
      <c r="J88" s="36"/>
      <c r="K88" s="25"/>
      <c r="L88" s="29"/>
      <c r="M88" s="26"/>
      <c r="N88" s="26"/>
      <c r="O88" s="26"/>
      <c r="P88" s="25"/>
      <c r="Q88" s="194"/>
    </row>
    <row r="89" spans="1:16" ht="12.75">
      <c r="A89" s="66"/>
      <c r="B89" s="66"/>
      <c r="C89" s="33"/>
      <c r="D89" s="64"/>
      <c r="E89" s="23"/>
      <c r="F89" s="36"/>
      <c r="G89" s="36"/>
      <c r="H89" s="36"/>
      <c r="I89" s="63"/>
      <c r="J89" s="36"/>
      <c r="K89" s="36"/>
      <c r="L89" s="63"/>
      <c r="M89" s="63"/>
      <c r="N89" s="63"/>
      <c r="O89" s="63"/>
      <c r="P89" s="62"/>
    </row>
    <row r="90" spans="1:16" ht="24">
      <c r="A90" s="66"/>
      <c r="B90" s="22"/>
      <c r="C90" s="108" t="s">
        <v>694</v>
      </c>
      <c r="D90" s="76" t="s">
        <v>85</v>
      </c>
      <c r="E90" s="32"/>
      <c r="F90" s="23"/>
      <c r="G90" s="64"/>
      <c r="H90" s="29"/>
      <c r="I90" s="36"/>
      <c r="J90" s="36"/>
      <c r="K90" s="25"/>
      <c r="L90" s="29"/>
      <c r="M90" s="26"/>
      <c r="N90" s="26"/>
      <c r="O90" s="26"/>
      <c r="P90" s="25"/>
    </row>
    <row r="91" spans="1:16" ht="24">
      <c r="A91" s="66">
        <f>A88+1</f>
        <v>59</v>
      </c>
      <c r="B91" s="22" t="s">
        <v>10</v>
      </c>
      <c r="C91" s="77" t="s">
        <v>695</v>
      </c>
      <c r="D91" s="76" t="s">
        <v>35</v>
      </c>
      <c r="E91" s="32">
        <v>17</v>
      </c>
      <c r="F91" s="23"/>
      <c r="G91" s="64"/>
      <c r="H91" s="29"/>
      <c r="I91" s="23"/>
      <c r="J91" s="23"/>
      <c r="K91" s="25"/>
      <c r="L91" s="29"/>
      <c r="M91" s="26"/>
      <c r="N91" s="26"/>
      <c r="O91" s="26"/>
      <c r="P91" s="25"/>
    </row>
    <row r="92" spans="1:16" ht="36">
      <c r="A92" s="66">
        <f aca="true" t="shared" si="5" ref="A92:A103">A91+1</f>
        <v>60</v>
      </c>
      <c r="B92" s="22" t="s">
        <v>10</v>
      </c>
      <c r="C92" s="77" t="s">
        <v>882</v>
      </c>
      <c r="D92" s="76" t="s">
        <v>35</v>
      </c>
      <c r="E92" s="32">
        <v>7</v>
      </c>
      <c r="F92" s="23"/>
      <c r="G92" s="64"/>
      <c r="H92" s="29"/>
      <c r="I92" s="23"/>
      <c r="J92" s="23"/>
      <c r="K92" s="25"/>
      <c r="L92" s="29"/>
      <c r="M92" s="26"/>
      <c r="N92" s="26"/>
      <c r="O92" s="26"/>
      <c r="P92" s="25"/>
    </row>
    <row r="93" spans="1:16" ht="24">
      <c r="A93" s="66">
        <f t="shared" si="5"/>
        <v>61</v>
      </c>
      <c r="B93" s="22" t="s">
        <v>10</v>
      </c>
      <c r="C93" s="77" t="s">
        <v>697</v>
      </c>
      <c r="D93" s="76" t="s">
        <v>2</v>
      </c>
      <c r="E93" s="32">
        <v>211</v>
      </c>
      <c r="F93" s="23"/>
      <c r="G93" s="64"/>
      <c r="H93" s="29"/>
      <c r="I93" s="23"/>
      <c r="J93" s="23"/>
      <c r="K93" s="25"/>
      <c r="L93" s="29"/>
      <c r="M93" s="26"/>
      <c r="N93" s="26"/>
      <c r="O93" s="26"/>
      <c r="P93" s="25"/>
    </row>
    <row r="94" spans="1:16" ht="36">
      <c r="A94" s="66">
        <f t="shared" si="5"/>
        <v>62</v>
      </c>
      <c r="B94" s="22" t="s">
        <v>10</v>
      </c>
      <c r="C94" s="77" t="s">
        <v>698</v>
      </c>
      <c r="D94" s="76" t="s">
        <v>2</v>
      </c>
      <c r="E94" s="32">
        <v>64</v>
      </c>
      <c r="F94" s="23"/>
      <c r="G94" s="64"/>
      <c r="H94" s="29"/>
      <c r="I94" s="23"/>
      <c r="J94" s="23"/>
      <c r="K94" s="25"/>
      <c r="L94" s="29"/>
      <c r="M94" s="26"/>
      <c r="N94" s="26"/>
      <c r="O94" s="26"/>
      <c r="P94" s="25"/>
    </row>
    <row r="95" spans="1:16" ht="48">
      <c r="A95" s="66">
        <f t="shared" si="5"/>
        <v>63</v>
      </c>
      <c r="B95" s="22" t="s">
        <v>10</v>
      </c>
      <c r="C95" s="77" t="s">
        <v>699</v>
      </c>
      <c r="D95" s="76" t="s">
        <v>2</v>
      </c>
      <c r="E95" s="32">
        <v>10</v>
      </c>
      <c r="F95" s="23"/>
      <c r="G95" s="64"/>
      <c r="H95" s="29"/>
      <c r="I95" s="23"/>
      <c r="J95" s="23"/>
      <c r="K95" s="25"/>
      <c r="L95" s="29"/>
      <c r="M95" s="26"/>
      <c r="N95" s="26"/>
      <c r="O95" s="26"/>
      <c r="P95" s="25"/>
    </row>
    <row r="96" spans="1:16" ht="36">
      <c r="A96" s="66">
        <f t="shared" si="5"/>
        <v>64</v>
      </c>
      <c r="B96" s="22" t="s">
        <v>10</v>
      </c>
      <c r="C96" s="77" t="s">
        <v>700</v>
      </c>
      <c r="D96" s="76" t="s">
        <v>35</v>
      </c>
      <c r="E96" s="32">
        <v>3</v>
      </c>
      <c r="F96" s="23"/>
      <c r="G96" s="64"/>
      <c r="H96" s="29"/>
      <c r="I96" s="23"/>
      <c r="J96" s="23"/>
      <c r="K96" s="25"/>
      <c r="L96" s="29"/>
      <c r="M96" s="26"/>
      <c r="N96" s="26"/>
      <c r="O96" s="26"/>
      <c r="P96" s="25"/>
    </row>
    <row r="97" spans="1:16" ht="36">
      <c r="A97" s="66">
        <f t="shared" si="5"/>
        <v>65</v>
      </c>
      <c r="B97" s="22" t="s">
        <v>10</v>
      </c>
      <c r="C97" s="77" t="s">
        <v>701</v>
      </c>
      <c r="D97" s="76" t="s">
        <v>35</v>
      </c>
      <c r="E97" s="32">
        <v>2</v>
      </c>
      <c r="F97" s="23"/>
      <c r="G97" s="64"/>
      <c r="H97" s="29"/>
      <c r="I97" s="23"/>
      <c r="J97" s="23"/>
      <c r="K97" s="25"/>
      <c r="L97" s="29"/>
      <c r="M97" s="26"/>
      <c r="N97" s="26"/>
      <c r="O97" s="26"/>
      <c r="P97" s="25"/>
    </row>
    <row r="98" spans="1:16" ht="24">
      <c r="A98" s="66">
        <f t="shared" si="5"/>
        <v>66</v>
      </c>
      <c r="B98" s="22" t="s">
        <v>10</v>
      </c>
      <c r="C98" s="77" t="s">
        <v>702</v>
      </c>
      <c r="D98" s="76" t="s">
        <v>35</v>
      </c>
      <c r="E98" s="32">
        <v>1</v>
      </c>
      <c r="F98" s="23"/>
      <c r="G98" s="64"/>
      <c r="H98" s="29"/>
      <c r="I98" s="23"/>
      <c r="J98" s="23"/>
      <c r="K98" s="25"/>
      <c r="L98" s="29"/>
      <c r="M98" s="26"/>
      <c r="N98" s="26"/>
      <c r="O98" s="26"/>
      <c r="P98" s="25"/>
    </row>
    <row r="99" spans="1:16" ht="36">
      <c r="A99" s="66">
        <f t="shared" si="5"/>
        <v>67</v>
      </c>
      <c r="B99" s="22" t="s">
        <v>10</v>
      </c>
      <c r="C99" s="77" t="s">
        <v>703</v>
      </c>
      <c r="D99" s="76" t="s">
        <v>35</v>
      </c>
      <c r="E99" s="32">
        <v>10</v>
      </c>
      <c r="F99" s="23"/>
      <c r="G99" s="64"/>
      <c r="H99" s="29"/>
      <c r="I99" s="23"/>
      <c r="J99" s="23"/>
      <c r="K99" s="25"/>
      <c r="L99" s="29"/>
      <c r="M99" s="26"/>
      <c r="N99" s="26"/>
      <c r="O99" s="26"/>
      <c r="P99" s="25"/>
    </row>
    <row r="100" spans="1:16" ht="48">
      <c r="A100" s="66">
        <f t="shared" si="5"/>
        <v>68</v>
      </c>
      <c r="B100" s="22" t="s">
        <v>10</v>
      </c>
      <c r="C100" s="77" t="s">
        <v>704</v>
      </c>
      <c r="D100" s="76" t="s">
        <v>42</v>
      </c>
      <c r="E100" s="32">
        <v>4</v>
      </c>
      <c r="F100" s="23"/>
      <c r="G100" s="64"/>
      <c r="H100" s="29"/>
      <c r="I100" s="23"/>
      <c r="J100" s="23"/>
      <c r="K100" s="25"/>
      <c r="L100" s="29"/>
      <c r="M100" s="26"/>
      <c r="N100" s="26"/>
      <c r="O100" s="26"/>
      <c r="P100" s="25"/>
    </row>
    <row r="101" spans="1:16" ht="36">
      <c r="A101" s="66">
        <f t="shared" si="5"/>
        <v>69</v>
      </c>
      <c r="B101" s="22" t="s">
        <v>10</v>
      </c>
      <c r="C101" s="77" t="s">
        <v>705</v>
      </c>
      <c r="D101" s="76" t="s">
        <v>706</v>
      </c>
      <c r="E101" s="32">
        <v>1</v>
      </c>
      <c r="F101" s="23"/>
      <c r="G101" s="64"/>
      <c r="H101" s="29"/>
      <c r="I101" s="23"/>
      <c r="J101" s="23"/>
      <c r="K101" s="25"/>
      <c r="L101" s="29"/>
      <c r="M101" s="26"/>
      <c r="N101" s="26"/>
      <c r="O101" s="26"/>
      <c r="P101" s="25"/>
    </row>
    <row r="102" spans="1:16" ht="24">
      <c r="A102" s="66">
        <f t="shared" si="5"/>
        <v>70</v>
      </c>
      <c r="B102" s="22" t="s">
        <v>10</v>
      </c>
      <c r="C102" s="77" t="s">
        <v>707</v>
      </c>
      <c r="D102" s="76" t="s">
        <v>883</v>
      </c>
      <c r="E102" s="32">
        <v>1</v>
      </c>
      <c r="F102" s="23"/>
      <c r="G102" s="64"/>
      <c r="H102" s="29"/>
      <c r="I102" s="23"/>
      <c r="J102" s="23"/>
      <c r="K102" s="25"/>
      <c r="L102" s="29"/>
      <c r="M102" s="26"/>
      <c r="N102" s="26"/>
      <c r="O102" s="26"/>
      <c r="P102" s="25"/>
    </row>
    <row r="103" spans="1:16" ht="12.75">
      <c r="A103" s="66">
        <f t="shared" si="5"/>
        <v>71</v>
      </c>
      <c r="B103" s="22" t="s">
        <v>10</v>
      </c>
      <c r="C103" s="77" t="s">
        <v>708</v>
      </c>
      <c r="D103" s="76" t="s">
        <v>3</v>
      </c>
      <c r="E103" s="32">
        <v>1</v>
      </c>
      <c r="F103" s="23"/>
      <c r="G103" s="64"/>
      <c r="H103" s="29"/>
      <c r="I103" s="23"/>
      <c r="J103" s="23"/>
      <c r="K103" s="25"/>
      <c r="L103" s="29"/>
      <c r="M103" s="26"/>
      <c r="N103" s="26"/>
      <c r="O103" s="26"/>
      <c r="P103" s="25"/>
    </row>
    <row r="104" spans="1:16" ht="12.75">
      <c r="A104" s="66"/>
      <c r="B104" s="66"/>
      <c r="C104" s="33"/>
      <c r="D104" s="64"/>
      <c r="E104" s="23"/>
      <c r="F104" s="36"/>
      <c r="G104" s="36"/>
      <c r="H104" s="36"/>
      <c r="I104" s="63"/>
      <c r="J104" s="36"/>
      <c r="K104" s="36"/>
      <c r="L104" s="63"/>
      <c r="M104" s="63"/>
      <c r="N104" s="63"/>
      <c r="O104" s="63"/>
      <c r="P104" s="62"/>
    </row>
    <row r="105" spans="1:16" ht="12.75">
      <c r="A105" s="202"/>
      <c r="B105" s="159"/>
      <c r="C105" s="157" t="s">
        <v>32</v>
      </c>
      <c r="D105" s="159"/>
      <c r="E105" s="159"/>
      <c r="F105" s="159"/>
      <c r="G105" s="159"/>
      <c r="H105" s="159"/>
      <c r="I105" s="159"/>
      <c r="J105" s="159"/>
      <c r="K105" s="159"/>
      <c r="L105" s="159"/>
      <c r="M105" s="159"/>
      <c r="N105" s="159"/>
      <c r="O105" s="159"/>
      <c r="P105" s="159"/>
    </row>
    <row r="106" spans="1:16" ht="12.75">
      <c r="A106" s="66"/>
      <c r="B106" s="22"/>
      <c r="C106" s="160" t="s">
        <v>884</v>
      </c>
      <c r="D106" s="32" t="s">
        <v>3</v>
      </c>
      <c r="E106" s="32">
        <v>1</v>
      </c>
      <c r="F106" s="23"/>
      <c r="G106" s="64"/>
      <c r="H106" s="29"/>
      <c r="I106" s="23"/>
      <c r="J106" s="36"/>
      <c r="K106" s="25"/>
      <c r="L106" s="29"/>
      <c r="M106" s="26"/>
      <c r="N106" s="26"/>
      <c r="O106" s="26"/>
      <c r="P106" s="25"/>
    </row>
    <row r="107" spans="1:16" ht="24">
      <c r="A107" s="66">
        <f>A103+1</f>
        <v>72</v>
      </c>
      <c r="B107" s="22" t="s">
        <v>10</v>
      </c>
      <c r="C107" s="89" t="s">
        <v>885</v>
      </c>
      <c r="D107" s="32" t="s">
        <v>3</v>
      </c>
      <c r="E107" s="32">
        <v>1</v>
      </c>
      <c r="F107" s="23"/>
      <c r="G107" s="64"/>
      <c r="H107" s="29"/>
      <c r="I107" s="23"/>
      <c r="J107" s="36"/>
      <c r="K107" s="25"/>
      <c r="L107" s="29"/>
      <c r="M107" s="26"/>
      <c r="N107" s="26"/>
      <c r="O107" s="26"/>
      <c r="P107" s="25"/>
    </row>
    <row r="108" spans="1:16" ht="36">
      <c r="A108" s="66">
        <f>A107+1</f>
        <v>73</v>
      </c>
      <c r="B108" s="22" t="s">
        <v>10</v>
      </c>
      <c r="C108" s="89" t="s">
        <v>753</v>
      </c>
      <c r="D108" s="32" t="s">
        <v>3</v>
      </c>
      <c r="E108" s="32">
        <v>1</v>
      </c>
      <c r="F108" s="23"/>
      <c r="G108" s="64"/>
      <c r="H108" s="29"/>
      <c r="I108" s="23"/>
      <c r="J108" s="36"/>
      <c r="K108" s="25"/>
      <c r="L108" s="29"/>
      <c r="M108" s="26"/>
      <c r="N108" s="26"/>
      <c r="O108" s="26"/>
      <c r="P108" s="25"/>
    </row>
    <row r="109" spans="1:16" ht="12.75">
      <c r="A109" s="66">
        <f aca="true" t="shared" si="6" ref="A109:A172">A108+1</f>
        <v>74</v>
      </c>
      <c r="B109" s="22" t="s">
        <v>10</v>
      </c>
      <c r="C109" s="165" t="s">
        <v>711</v>
      </c>
      <c r="D109" s="32" t="s">
        <v>35</v>
      </c>
      <c r="E109" s="32">
        <v>1</v>
      </c>
      <c r="F109" s="23"/>
      <c r="G109" s="64"/>
      <c r="H109" s="29"/>
      <c r="I109" s="23"/>
      <c r="J109" s="36"/>
      <c r="K109" s="25"/>
      <c r="L109" s="29"/>
      <c r="M109" s="26"/>
      <c r="N109" s="26"/>
      <c r="O109" s="26"/>
      <c r="P109" s="25"/>
    </row>
    <row r="110" spans="1:16" ht="24">
      <c r="A110" s="66">
        <f t="shared" si="6"/>
        <v>75</v>
      </c>
      <c r="B110" s="22" t="s">
        <v>10</v>
      </c>
      <c r="C110" s="89" t="s">
        <v>754</v>
      </c>
      <c r="D110" s="32" t="s">
        <v>35</v>
      </c>
      <c r="E110" s="32">
        <v>3</v>
      </c>
      <c r="F110" s="23"/>
      <c r="G110" s="64"/>
      <c r="H110" s="29"/>
      <c r="I110" s="23"/>
      <c r="J110" s="36"/>
      <c r="K110" s="25"/>
      <c r="L110" s="29"/>
      <c r="M110" s="26"/>
      <c r="N110" s="26"/>
      <c r="O110" s="26"/>
      <c r="P110" s="25"/>
    </row>
    <row r="111" spans="1:16" ht="24">
      <c r="A111" s="66">
        <f t="shared" si="6"/>
        <v>76</v>
      </c>
      <c r="B111" s="22" t="s">
        <v>10</v>
      </c>
      <c r="C111" s="89" t="s">
        <v>755</v>
      </c>
      <c r="D111" s="32" t="s">
        <v>35</v>
      </c>
      <c r="E111" s="32">
        <v>2</v>
      </c>
      <c r="F111" s="23"/>
      <c r="G111" s="64"/>
      <c r="H111" s="29"/>
      <c r="I111" s="23"/>
      <c r="J111" s="36"/>
      <c r="K111" s="25"/>
      <c r="L111" s="29"/>
      <c r="M111" s="26"/>
      <c r="N111" s="26"/>
      <c r="O111" s="26"/>
      <c r="P111" s="25"/>
    </row>
    <row r="112" spans="1:16" ht="36">
      <c r="A112" s="66">
        <f t="shared" si="6"/>
        <v>77</v>
      </c>
      <c r="B112" s="22" t="s">
        <v>10</v>
      </c>
      <c r="C112" s="89" t="s">
        <v>756</v>
      </c>
      <c r="D112" s="32" t="s">
        <v>35</v>
      </c>
      <c r="E112" s="32">
        <v>11</v>
      </c>
      <c r="F112" s="23"/>
      <c r="G112" s="64"/>
      <c r="H112" s="29"/>
      <c r="I112" s="23"/>
      <c r="J112" s="36"/>
      <c r="K112" s="25"/>
      <c r="L112" s="29"/>
      <c r="M112" s="26"/>
      <c r="N112" s="26"/>
      <c r="O112" s="26"/>
      <c r="P112" s="25"/>
    </row>
    <row r="113" spans="1:16" ht="36">
      <c r="A113" s="66">
        <f t="shared" si="6"/>
        <v>78</v>
      </c>
      <c r="B113" s="22" t="s">
        <v>10</v>
      </c>
      <c r="C113" s="89" t="s">
        <v>889</v>
      </c>
      <c r="D113" s="32" t="s">
        <v>35</v>
      </c>
      <c r="E113" s="32">
        <v>1</v>
      </c>
      <c r="F113" s="23"/>
      <c r="G113" s="64"/>
      <c r="H113" s="29"/>
      <c r="I113" s="23"/>
      <c r="J113" s="36"/>
      <c r="K113" s="25"/>
      <c r="L113" s="29"/>
      <c r="M113" s="26"/>
      <c r="N113" s="26"/>
      <c r="O113" s="26"/>
      <c r="P113" s="25"/>
    </row>
    <row r="114" spans="1:16" ht="36">
      <c r="A114" s="66">
        <f t="shared" si="6"/>
        <v>79</v>
      </c>
      <c r="B114" s="22" t="s">
        <v>10</v>
      </c>
      <c r="C114" s="161" t="s">
        <v>758</v>
      </c>
      <c r="D114" s="32" t="s">
        <v>35</v>
      </c>
      <c r="E114" s="163">
        <v>1</v>
      </c>
      <c r="F114" s="176"/>
      <c r="G114" s="64"/>
      <c r="H114" s="29"/>
      <c r="I114" s="176"/>
      <c r="J114" s="36"/>
      <c r="K114" s="25"/>
      <c r="L114" s="29"/>
      <c r="M114" s="26"/>
      <c r="N114" s="26"/>
      <c r="O114" s="26"/>
      <c r="P114" s="25"/>
    </row>
    <row r="115" spans="1:16" ht="36">
      <c r="A115" s="66">
        <f t="shared" si="6"/>
        <v>80</v>
      </c>
      <c r="B115" s="22" t="s">
        <v>10</v>
      </c>
      <c r="C115" s="89" t="s">
        <v>712</v>
      </c>
      <c r="D115" s="32" t="s">
        <v>35</v>
      </c>
      <c r="E115" s="163">
        <v>1</v>
      </c>
      <c r="F115" s="176"/>
      <c r="G115" s="64"/>
      <c r="H115" s="29"/>
      <c r="I115" s="176"/>
      <c r="J115" s="36"/>
      <c r="K115" s="25"/>
      <c r="L115" s="29"/>
      <c r="M115" s="26"/>
      <c r="N115" s="26"/>
      <c r="O115" s="26"/>
      <c r="P115" s="25"/>
    </row>
    <row r="116" spans="1:16" ht="24">
      <c r="A116" s="66">
        <f t="shared" si="6"/>
        <v>81</v>
      </c>
      <c r="B116" s="22" t="s">
        <v>10</v>
      </c>
      <c r="C116" s="89" t="s">
        <v>714</v>
      </c>
      <c r="D116" s="32" t="s">
        <v>35</v>
      </c>
      <c r="E116" s="163">
        <v>1</v>
      </c>
      <c r="F116" s="176"/>
      <c r="G116" s="64"/>
      <c r="H116" s="29"/>
      <c r="I116" s="176"/>
      <c r="J116" s="36"/>
      <c r="K116" s="25"/>
      <c r="L116" s="29"/>
      <c r="M116" s="26"/>
      <c r="N116" s="26"/>
      <c r="O116" s="26"/>
      <c r="P116" s="25"/>
    </row>
    <row r="117" spans="1:16" ht="12.75">
      <c r="A117" s="66">
        <f t="shared" si="6"/>
        <v>82</v>
      </c>
      <c r="B117" s="22" t="s">
        <v>10</v>
      </c>
      <c r="C117" s="89" t="s">
        <v>715</v>
      </c>
      <c r="D117" s="32" t="s">
        <v>3</v>
      </c>
      <c r="E117" s="163">
        <v>1</v>
      </c>
      <c r="F117" s="176"/>
      <c r="G117" s="64"/>
      <c r="H117" s="29"/>
      <c r="I117" s="176"/>
      <c r="J117" s="36"/>
      <c r="K117" s="25"/>
      <c r="L117" s="29"/>
      <c r="M117" s="26"/>
      <c r="N117" s="26"/>
      <c r="O117" s="26"/>
      <c r="P117" s="25"/>
    </row>
    <row r="118" spans="1:16" ht="12.75">
      <c r="A118" s="66">
        <f t="shared" si="6"/>
        <v>83</v>
      </c>
      <c r="B118" s="22" t="s">
        <v>10</v>
      </c>
      <c r="C118" s="161" t="s">
        <v>36</v>
      </c>
      <c r="D118" s="32" t="s">
        <v>3</v>
      </c>
      <c r="E118" s="163">
        <v>1</v>
      </c>
      <c r="F118" s="23"/>
      <c r="G118" s="64"/>
      <c r="H118" s="29"/>
      <c r="I118" s="36"/>
      <c r="J118" s="36"/>
      <c r="K118" s="25"/>
      <c r="L118" s="29"/>
      <c r="M118" s="26"/>
      <c r="N118" s="26"/>
      <c r="O118" s="26"/>
      <c r="P118" s="25"/>
    </row>
    <row r="119" spans="1:16" ht="12.75">
      <c r="A119" s="66"/>
      <c r="B119" s="22"/>
      <c r="C119" s="160" t="s">
        <v>886</v>
      </c>
      <c r="D119" s="32" t="s">
        <v>3</v>
      </c>
      <c r="E119" s="32">
        <v>1</v>
      </c>
      <c r="F119" s="32"/>
      <c r="G119" s="64"/>
      <c r="H119" s="29"/>
      <c r="I119" s="23"/>
      <c r="J119" s="36"/>
      <c r="K119" s="25"/>
      <c r="L119" s="29"/>
      <c r="M119" s="26"/>
      <c r="N119" s="26"/>
      <c r="O119" s="26"/>
      <c r="P119" s="25"/>
    </row>
    <row r="120" spans="1:16" ht="24">
      <c r="A120" s="66">
        <f>A118+1</f>
        <v>84</v>
      </c>
      <c r="B120" s="22" t="s">
        <v>10</v>
      </c>
      <c r="C120" s="89" t="s">
        <v>717</v>
      </c>
      <c r="D120" s="32" t="s">
        <v>3</v>
      </c>
      <c r="E120" s="32">
        <v>1</v>
      </c>
      <c r="F120" s="23"/>
      <c r="G120" s="64"/>
      <c r="H120" s="29"/>
      <c r="I120" s="23"/>
      <c r="J120" s="36"/>
      <c r="K120" s="25"/>
      <c r="L120" s="29"/>
      <c r="M120" s="26"/>
      <c r="N120" s="26"/>
      <c r="O120" s="26"/>
      <c r="P120" s="25"/>
    </row>
    <row r="121" spans="1:16" ht="12.75">
      <c r="A121" s="66">
        <f t="shared" si="6"/>
        <v>85</v>
      </c>
      <c r="B121" s="22" t="s">
        <v>10</v>
      </c>
      <c r="C121" s="165" t="s">
        <v>718</v>
      </c>
      <c r="D121" s="32" t="s">
        <v>35</v>
      </c>
      <c r="E121" s="32">
        <v>1</v>
      </c>
      <c r="F121" s="23"/>
      <c r="G121" s="64"/>
      <c r="H121" s="29"/>
      <c r="I121" s="23"/>
      <c r="J121" s="36"/>
      <c r="K121" s="25"/>
      <c r="L121" s="29"/>
      <c r="M121" s="26"/>
      <c r="N121" s="26"/>
      <c r="O121" s="26"/>
      <c r="P121" s="25"/>
    </row>
    <row r="122" spans="1:16" ht="24">
      <c r="A122" s="66">
        <f t="shared" si="6"/>
        <v>86</v>
      </c>
      <c r="B122" s="22" t="s">
        <v>10</v>
      </c>
      <c r="C122" s="89" t="s">
        <v>890</v>
      </c>
      <c r="D122" s="32" t="s">
        <v>35</v>
      </c>
      <c r="E122" s="32">
        <v>1</v>
      </c>
      <c r="F122" s="23"/>
      <c r="G122" s="64"/>
      <c r="H122" s="29"/>
      <c r="I122" s="23"/>
      <c r="J122" s="36"/>
      <c r="K122" s="25"/>
      <c r="L122" s="29"/>
      <c r="M122" s="26"/>
      <c r="N122" s="26"/>
      <c r="O122" s="26"/>
      <c r="P122" s="25"/>
    </row>
    <row r="123" spans="1:16" ht="24">
      <c r="A123" s="66">
        <f t="shared" si="6"/>
        <v>87</v>
      </c>
      <c r="B123" s="22" t="s">
        <v>10</v>
      </c>
      <c r="C123" s="89" t="s">
        <v>755</v>
      </c>
      <c r="D123" s="32" t="s">
        <v>35</v>
      </c>
      <c r="E123" s="32">
        <v>2</v>
      </c>
      <c r="F123" s="23"/>
      <c r="G123" s="64"/>
      <c r="H123" s="29"/>
      <c r="I123" s="23"/>
      <c r="J123" s="36"/>
      <c r="K123" s="25"/>
      <c r="L123" s="29"/>
      <c r="M123" s="26"/>
      <c r="N123" s="26"/>
      <c r="O123" s="26"/>
      <c r="P123" s="25"/>
    </row>
    <row r="124" spans="1:16" ht="36">
      <c r="A124" s="66">
        <f t="shared" si="6"/>
        <v>88</v>
      </c>
      <c r="B124" s="22" t="s">
        <v>10</v>
      </c>
      <c r="C124" s="89" t="s">
        <v>756</v>
      </c>
      <c r="D124" s="32" t="s">
        <v>35</v>
      </c>
      <c r="E124" s="32">
        <v>2</v>
      </c>
      <c r="F124" s="23"/>
      <c r="G124" s="64"/>
      <c r="H124" s="29"/>
      <c r="I124" s="23"/>
      <c r="J124" s="36"/>
      <c r="K124" s="25"/>
      <c r="L124" s="29"/>
      <c r="M124" s="26"/>
      <c r="N124" s="26"/>
      <c r="O124" s="26"/>
      <c r="P124" s="25"/>
    </row>
    <row r="125" spans="1:16" ht="36">
      <c r="A125" s="66">
        <f t="shared" si="6"/>
        <v>89</v>
      </c>
      <c r="B125" s="22" t="s">
        <v>10</v>
      </c>
      <c r="C125" s="161" t="s">
        <v>758</v>
      </c>
      <c r="D125" s="32" t="s">
        <v>35</v>
      </c>
      <c r="E125" s="163">
        <v>4</v>
      </c>
      <c r="F125" s="176"/>
      <c r="G125" s="64"/>
      <c r="H125" s="29"/>
      <c r="I125" s="176"/>
      <c r="J125" s="36"/>
      <c r="K125" s="25"/>
      <c r="L125" s="29"/>
      <c r="M125" s="26"/>
      <c r="N125" s="26"/>
      <c r="O125" s="26"/>
      <c r="P125" s="25"/>
    </row>
    <row r="126" spans="1:16" ht="12.75">
      <c r="A126" s="66">
        <f t="shared" si="6"/>
        <v>90</v>
      </c>
      <c r="B126" s="22" t="s">
        <v>10</v>
      </c>
      <c r="C126" s="89" t="s">
        <v>715</v>
      </c>
      <c r="D126" s="32" t="s">
        <v>3</v>
      </c>
      <c r="E126" s="163">
        <v>1</v>
      </c>
      <c r="F126" s="176"/>
      <c r="G126" s="64"/>
      <c r="H126" s="29"/>
      <c r="I126" s="176"/>
      <c r="J126" s="36"/>
      <c r="K126" s="25"/>
      <c r="L126" s="29"/>
      <c r="M126" s="26"/>
      <c r="N126" s="26"/>
      <c r="O126" s="26"/>
      <c r="P126" s="25"/>
    </row>
    <row r="127" spans="1:16" ht="12.75">
      <c r="A127" s="66">
        <f t="shared" si="6"/>
        <v>91</v>
      </c>
      <c r="B127" s="22" t="s">
        <v>10</v>
      </c>
      <c r="C127" s="161" t="s">
        <v>36</v>
      </c>
      <c r="D127" s="32" t="s">
        <v>3</v>
      </c>
      <c r="E127" s="163">
        <v>1</v>
      </c>
      <c r="F127" s="23"/>
      <c r="G127" s="64"/>
      <c r="H127" s="29"/>
      <c r="I127" s="36"/>
      <c r="J127" s="36"/>
      <c r="K127" s="25"/>
      <c r="L127" s="29"/>
      <c r="M127" s="26"/>
      <c r="N127" s="26"/>
      <c r="O127" s="26"/>
      <c r="P127" s="25"/>
    </row>
    <row r="128" spans="1:16" ht="12.75">
      <c r="A128" s="66"/>
      <c r="B128" s="22"/>
      <c r="C128" s="93" t="s">
        <v>719</v>
      </c>
      <c r="D128" s="32"/>
      <c r="E128" s="32"/>
      <c r="F128" s="32"/>
      <c r="G128" s="64"/>
      <c r="H128" s="29"/>
      <c r="I128" s="23"/>
      <c r="J128" s="36"/>
      <c r="K128" s="25"/>
      <c r="L128" s="29"/>
      <c r="M128" s="26"/>
      <c r="N128" s="26"/>
      <c r="O128" s="26"/>
      <c r="P128" s="25"/>
    </row>
    <row r="129" spans="1:16" ht="60">
      <c r="A129" s="66">
        <f>A127+1</f>
        <v>92</v>
      </c>
      <c r="B129" s="22" t="s">
        <v>10</v>
      </c>
      <c r="C129" s="89" t="s">
        <v>759</v>
      </c>
      <c r="D129" s="90" t="s">
        <v>35</v>
      </c>
      <c r="E129" s="32">
        <v>16</v>
      </c>
      <c r="F129" s="23"/>
      <c r="G129" s="64"/>
      <c r="H129" s="29"/>
      <c r="I129" s="23"/>
      <c r="J129" s="36"/>
      <c r="K129" s="25"/>
      <c r="L129" s="29"/>
      <c r="M129" s="26"/>
      <c r="N129" s="26"/>
      <c r="O129" s="26"/>
      <c r="P129" s="25"/>
    </row>
    <row r="130" spans="1:16" ht="60">
      <c r="A130" s="66">
        <f t="shared" si="6"/>
        <v>93</v>
      </c>
      <c r="B130" s="22" t="s">
        <v>10</v>
      </c>
      <c r="C130" s="89" t="s">
        <v>760</v>
      </c>
      <c r="D130" s="90" t="s">
        <v>35</v>
      </c>
      <c r="E130" s="32">
        <v>8</v>
      </c>
      <c r="F130" s="23"/>
      <c r="G130" s="64"/>
      <c r="H130" s="29"/>
      <c r="I130" s="23"/>
      <c r="J130" s="36"/>
      <c r="K130" s="25"/>
      <c r="L130" s="29"/>
      <c r="M130" s="26"/>
      <c r="N130" s="26"/>
      <c r="O130" s="26"/>
      <c r="P130" s="25"/>
    </row>
    <row r="131" spans="1:16" ht="60">
      <c r="A131" s="66">
        <f t="shared" si="6"/>
        <v>94</v>
      </c>
      <c r="B131" s="22" t="s">
        <v>10</v>
      </c>
      <c r="C131" s="89" t="s">
        <v>891</v>
      </c>
      <c r="D131" s="90" t="s">
        <v>35</v>
      </c>
      <c r="E131" s="32">
        <v>9</v>
      </c>
      <c r="F131" s="23"/>
      <c r="G131" s="64"/>
      <c r="H131" s="29"/>
      <c r="I131" s="23"/>
      <c r="J131" s="36"/>
      <c r="K131" s="25"/>
      <c r="L131" s="29"/>
      <c r="M131" s="26"/>
      <c r="N131" s="26"/>
      <c r="O131" s="26"/>
      <c r="P131" s="25"/>
    </row>
    <row r="132" spans="1:16" ht="60">
      <c r="A132" s="66">
        <f t="shared" si="6"/>
        <v>95</v>
      </c>
      <c r="B132" s="22" t="s">
        <v>10</v>
      </c>
      <c r="C132" s="89" t="s">
        <v>892</v>
      </c>
      <c r="D132" s="90" t="s">
        <v>35</v>
      </c>
      <c r="E132" s="32">
        <v>1</v>
      </c>
      <c r="F132" s="23"/>
      <c r="G132" s="64"/>
      <c r="H132" s="29"/>
      <c r="I132" s="23"/>
      <c r="J132" s="36"/>
      <c r="K132" s="25"/>
      <c r="L132" s="29"/>
      <c r="M132" s="26"/>
      <c r="N132" s="26"/>
      <c r="O132" s="26"/>
      <c r="P132" s="25"/>
    </row>
    <row r="133" spans="1:16" ht="60">
      <c r="A133" s="66">
        <f t="shared" si="6"/>
        <v>96</v>
      </c>
      <c r="B133" s="22" t="s">
        <v>10</v>
      </c>
      <c r="C133" s="89" t="s">
        <v>893</v>
      </c>
      <c r="D133" s="90" t="s">
        <v>35</v>
      </c>
      <c r="E133" s="32">
        <v>4</v>
      </c>
      <c r="F133" s="23"/>
      <c r="G133" s="64"/>
      <c r="H133" s="29"/>
      <c r="I133" s="23"/>
      <c r="J133" s="36"/>
      <c r="K133" s="25"/>
      <c r="L133" s="29"/>
      <c r="M133" s="26"/>
      <c r="N133" s="26"/>
      <c r="O133" s="26"/>
      <c r="P133" s="25"/>
    </row>
    <row r="134" spans="1:16" ht="48">
      <c r="A134" s="66">
        <f t="shared" si="6"/>
        <v>97</v>
      </c>
      <c r="B134" s="22" t="s">
        <v>10</v>
      </c>
      <c r="C134" s="89" t="s">
        <v>720</v>
      </c>
      <c r="D134" s="90" t="s">
        <v>35</v>
      </c>
      <c r="E134" s="32">
        <v>1</v>
      </c>
      <c r="F134" s="23"/>
      <c r="G134" s="64"/>
      <c r="H134" s="29"/>
      <c r="I134" s="23"/>
      <c r="J134" s="36"/>
      <c r="K134" s="25"/>
      <c r="L134" s="29"/>
      <c r="M134" s="26"/>
      <c r="N134" s="26"/>
      <c r="O134" s="26"/>
      <c r="P134" s="25"/>
    </row>
    <row r="135" spans="1:16" ht="36">
      <c r="A135" s="66">
        <f t="shared" si="6"/>
        <v>98</v>
      </c>
      <c r="B135" s="22" t="s">
        <v>10</v>
      </c>
      <c r="C135" s="89" t="s">
        <v>894</v>
      </c>
      <c r="D135" s="32" t="s">
        <v>35</v>
      </c>
      <c r="E135" s="32">
        <v>1</v>
      </c>
      <c r="F135" s="23"/>
      <c r="G135" s="64"/>
      <c r="H135" s="29"/>
      <c r="I135" s="23"/>
      <c r="J135" s="36"/>
      <c r="K135" s="25"/>
      <c r="L135" s="29"/>
      <c r="M135" s="26"/>
      <c r="N135" s="26"/>
      <c r="O135" s="26"/>
      <c r="P135" s="25"/>
    </row>
    <row r="136" spans="1:16" ht="24">
      <c r="A136" s="66">
        <f t="shared" si="6"/>
        <v>99</v>
      </c>
      <c r="B136" s="22" t="s">
        <v>10</v>
      </c>
      <c r="C136" s="89" t="s">
        <v>722</v>
      </c>
      <c r="D136" s="32" t="s">
        <v>35</v>
      </c>
      <c r="E136" s="32">
        <v>3</v>
      </c>
      <c r="F136" s="23"/>
      <c r="G136" s="64"/>
      <c r="H136" s="29"/>
      <c r="I136" s="23"/>
      <c r="J136" s="36"/>
      <c r="K136" s="25"/>
      <c r="L136" s="29"/>
      <c r="M136" s="26"/>
      <c r="N136" s="26"/>
      <c r="O136" s="26"/>
      <c r="P136" s="25"/>
    </row>
    <row r="137" spans="1:16" ht="12.75">
      <c r="A137" s="66">
        <f t="shared" si="6"/>
        <v>100</v>
      </c>
      <c r="B137" s="22" t="s">
        <v>10</v>
      </c>
      <c r="C137" s="89" t="s">
        <v>36</v>
      </c>
      <c r="D137" s="32" t="s">
        <v>3</v>
      </c>
      <c r="E137" s="32">
        <v>1</v>
      </c>
      <c r="F137" s="23"/>
      <c r="G137" s="64"/>
      <c r="H137" s="29"/>
      <c r="I137" s="23"/>
      <c r="J137" s="36"/>
      <c r="K137" s="25"/>
      <c r="L137" s="29"/>
      <c r="M137" s="26"/>
      <c r="N137" s="26"/>
      <c r="O137" s="26"/>
      <c r="P137" s="25"/>
    </row>
    <row r="138" spans="1:16" ht="24">
      <c r="A138" s="66"/>
      <c r="B138" s="22"/>
      <c r="C138" s="166" t="s">
        <v>723</v>
      </c>
      <c r="D138" s="32"/>
      <c r="E138" s="32"/>
      <c r="F138" s="32"/>
      <c r="G138" s="64"/>
      <c r="H138" s="29"/>
      <c r="I138" s="23"/>
      <c r="J138" s="36"/>
      <c r="K138" s="25"/>
      <c r="L138" s="29"/>
      <c r="M138" s="26"/>
      <c r="N138" s="26"/>
      <c r="O138" s="26"/>
      <c r="P138" s="25"/>
    </row>
    <row r="139" spans="1:16" ht="36">
      <c r="A139" s="66">
        <f>A137+1</f>
        <v>101</v>
      </c>
      <c r="B139" s="22" t="s">
        <v>10</v>
      </c>
      <c r="C139" s="89" t="s">
        <v>895</v>
      </c>
      <c r="D139" s="32" t="s">
        <v>35</v>
      </c>
      <c r="E139" s="32">
        <v>57</v>
      </c>
      <c r="F139" s="23"/>
      <c r="G139" s="64"/>
      <c r="H139" s="29"/>
      <c r="I139" s="23"/>
      <c r="J139" s="36"/>
      <c r="K139" s="25"/>
      <c r="L139" s="29"/>
      <c r="M139" s="26"/>
      <c r="N139" s="26"/>
      <c r="O139" s="26"/>
      <c r="P139" s="25"/>
    </row>
    <row r="140" spans="1:16" ht="36">
      <c r="A140" s="66">
        <f t="shared" si="6"/>
        <v>102</v>
      </c>
      <c r="B140" s="22" t="s">
        <v>10</v>
      </c>
      <c r="C140" s="89" t="s">
        <v>896</v>
      </c>
      <c r="D140" s="32" t="s">
        <v>35</v>
      </c>
      <c r="E140" s="32">
        <v>9</v>
      </c>
      <c r="F140" s="23"/>
      <c r="G140" s="64"/>
      <c r="H140" s="29"/>
      <c r="I140" s="23"/>
      <c r="J140" s="36"/>
      <c r="K140" s="25"/>
      <c r="L140" s="29"/>
      <c r="M140" s="26"/>
      <c r="N140" s="26"/>
      <c r="O140" s="26"/>
      <c r="P140" s="25"/>
    </row>
    <row r="141" spans="1:16" ht="24">
      <c r="A141" s="66">
        <f>A139+1</f>
        <v>102</v>
      </c>
      <c r="B141" s="22" t="s">
        <v>10</v>
      </c>
      <c r="C141" s="89" t="s">
        <v>724</v>
      </c>
      <c r="D141" s="32" t="s">
        <v>35</v>
      </c>
      <c r="E141" s="32">
        <v>6</v>
      </c>
      <c r="F141" s="23"/>
      <c r="G141" s="64"/>
      <c r="H141" s="29"/>
      <c r="I141" s="23"/>
      <c r="J141" s="36"/>
      <c r="K141" s="25"/>
      <c r="L141" s="29"/>
      <c r="M141" s="26"/>
      <c r="N141" s="26"/>
      <c r="O141" s="26"/>
      <c r="P141" s="25"/>
    </row>
    <row r="142" spans="1:16" ht="24">
      <c r="A142" s="66">
        <f t="shared" si="6"/>
        <v>103</v>
      </c>
      <c r="B142" s="22" t="s">
        <v>10</v>
      </c>
      <c r="C142" s="89" t="s">
        <v>725</v>
      </c>
      <c r="D142" s="32" t="s">
        <v>35</v>
      </c>
      <c r="E142" s="32">
        <v>11</v>
      </c>
      <c r="F142" s="23"/>
      <c r="G142" s="64"/>
      <c r="H142" s="29"/>
      <c r="I142" s="23"/>
      <c r="J142" s="36"/>
      <c r="K142" s="25"/>
      <c r="L142" s="29"/>
      <c r="M142" s="26"/>
      <c r="N142" s="26"/>
      <c r="O142" s="26"/>
      <c r="P142" s="25"/>
    </row>
    <row r="143" spans="1:16" ht="24">
      <c r="A143" s="66">
        <f>A141+1</f>
        <v>103</v>
      </c>
      <c r="B143" s="22" t="s">
        <v>10</v>
      </c>
      <c r="C143" s="89" t="s">
        <v>726</v>
      </c>
      <c r="D143" s="32" t="s">
        <v>35</v>
      </c>
      <c r="E143" s="32">
        <v>4</v>
      </c>
      <c r="F143" s="23"/>
      <c r="G143" s="64"/>
      <c r="H143" s="29"/>
      <c r="I143" s="23"/>
      <c r="J143" s="36"/>
      <c r="K143" s="25"/>
      <c r="L143" s="29"/>
      <c r="M143" s="26"/>
      <c r="N143" s="26"/>
      <c r="O143" s="26"/>
      <c r="P143" s="25"/>
    </row>
    <row r="144" spans="1:16" ht="24">
      <c r="A144" s="66">
        <f t="shared" si="6"/>
        <v>104</v>
      </c>
      <c r="B144" s="22" t="s">
        <v>10</v>
      </c>
      <c r="C144" s="89" t="s">
        <v>887</v>
      </c>
      <c r="D144" s="32" t="s">
        <v>35</v>
      </c>
      <c r="E144" s="32">
        <v>4</v>
      </c>
      <c r="F144" s="23"/>
      <c r="G144" s="64"/>
      <c r="H144" s="29"/>
      <c r="I144" s="23"/>
      <c r="J144" s="36"/>
      <c r="K144" s="25"/>
      <c r="L144" s="29"/>
      <c r="M144" s="26"/>
      <c r="N144" s="26"/>
      <c r="O144" s="26"/>
      <c r="P144" s="25"/>
    </row>
    <row r="145" spans="1:16" ht="24">
      <c r="A145" s="66">
        <f>A143+1</f>
        <v>104</v>
      </c>
      <c r="B145" s="22" t="s">
        <v>10</v>
      </c>
      <c r="C145" s="89" t="s">
        <v>727</v>
      </c>
      <c r="D145" s="32" t="s">
        <v>35</v>
      </c>
      <c r="E145" s="32">
        <v>6</v>
      </c>
      <c r="F145" s="23"/>
      <c r="G145" s="64"/>
      <c r="H145" s="29"/>
      <c r="I145" s="23"/>
      <c r="J145" s="36"/>
      <c r="K145" s="25"/>
      <c r="L145" s="29"/>
      <c r="M145" s="26"/>
      <c r="N145" s="26"/>
      <c r="O145" s="26"/>
      <c r="P145" s="25"/>
    </row>
    <row r="146" spans="1:16" ht="24">
      <c r="A146" s="66">
        <f t="shared" si="6"/>
        <v>105</v>
      </c>
      <c r="B146" s="22" t="s">
        <v>10</v>
      </c>
      <c r="C146" s="89" t="s">
        <v>728</v>
      </c>
      <c r="D146" s="32" t="s">
        <v>35</v>
      </c>
      <c r="E146" s="32">
        <v>3</v>
      </c>
      <c r="F146" s="23"/>
      <c r="G146" s="64"/>
      <c r="H146" s="29"/>
      <c r="I146" s="23"/>
      <c r="J146" s="36"/>
      <c r="K146" s="25"/>
      <c r="L146" s="29"/>
      <c r="M146" s="26"/>
      <c r="N146" s="26"/>
      <c r="O146" s="26"/>
      <c r="P146" s="25"/>
    </row>
    <row r="147" spans="1:16" ht="24">
      <c r="A147" s="66">
        <f>A145+1</f>
        <v>105</v>
      </c>
      <c r="B147" s="22" t="s">
        <v>10</v>
      </c>
      <c r="C147" s="89" t="s">
        <v>729</v>
      </c>
      <c r="D147" s="32" t="s">
        <v>35</v>
      </c>
      <c r="E147" s="32">
        <v>2</v>
      </c>
      <c r="F147" s="23"/>
      <c r="G147" s="64"/>
      <c r="H147" s="29"/>
      <c r="I147" s="23"/>
      <c r="J147" s="36"/>
      <c r="K147" s="25"/>
      <c r="L147" s="29"/>
      <c r="M147" s="26"/>
      <c r="N147" s="26"/>
      <c r="O147" s="26"/>
      <c r="P147" s="25"/>
    </row>
    <row r="148" spans="1:16" ht="24">
      <c r="A148" s="66">
        <f t="shared" si="6"/>
        <v>106</v>
      </c>
      <c r="B148" s="22" t="s">
        <v>10</v>
      </c>
      <c r="C148" s="89" t="s">
        <v>888</v>
      </c>
      <c r="D148" s="32" t="s">
        <v>35</v>
      </c>
      <c r="E148" s="32">
        <v>1</v>
      </c>
      <c r="F148" s="23"/>
      <c r="G148" s="64"/>
      <c r="H148" s="29"/>
      <c r="I148" s="23"/>
      <c r="J148" s="36"/>
      <c r="K148" s="25"/>
      <c r="L148" s="29"/>
      <c r="M148" s="26"/>
      <c r="N148" s="26"/>
      <c r="O148" s="26"/>
      <c r="P148" s="25"/>
    </row>
    <row r="149" spans="1:16" ht="24">
      <c r="A149" s="66">
        <f>A147+1</f>
        <v>106</v>
      </c>
      <c r="B149" s="22" t="s">
        <v>10</v>
      </c>
      <c r="C149" s="89" t="s">
        <v>730</v>
      </c>
      <c r="D149" s="32" t="s">
        <v>35</v>
      </c>
      <c r="E149" s="32">
        <v>2</v>
      </c>
      <c r="F149" s="23"/>
      <c r="G149" s="64"/>
      <c r="H149" s="29"/>
      <c r="I149" s="23"/>
      <c r="J149" s="36"/>
      <c r="K149" s="25"/>
      <c r="L149" s="29"/>
      <c r="M149" s="26"/>
      <c r="N149" s="26"/>
      <c r="O149" s="26"/>
      <c r="P149" s="25"/>
    </row>
    <row r="150" spans="1:16" ht="12.75">
      <c r="A150" s="66">
        <f t="shared" si="6"/>
        <v>107</v>
      </c>
      <c r="B150" s="22" t="s">
        <v>10</v>
      </c>
      <c r="C150" s="89" t="s">
        <v>732</v>
      </c>
      <c r="D150" s="32" t="s">
        <v>35</v>
      </c>
      <c r="E150" s="32">
        <v>80</v>
      </c>
      <c r="F150" s="23"/>
      <c r="G150" s="64"/>
      <c r="H150" s="29"/>
      <c r="I150" s="23"/>
      <c r="J150" s="36"/>
      <c r="K150" s="25"/>
      <c r="L150" s="29"/>
      <c r="M150" s="26"/>
      <c r="N150" s="26"/>
      <c r="O150" s="26"/>
      <c r="P150" s="25"/>
    </row>
    <row r="151" spans="1:16" ht="24">
      <c r="A151" s="66">
        <f>A149+1</f>
        <v>107</v>
      </c>
      <c r="B151" s="22" t="s">
        <v>10</v>
      </c>
      <c r="C151" s="89" t="s">
        <v>1243</v>
      </c>
      <c r="D151" s="32" t="s">
        <v>35</v>
      </c>
      <c r="E151" s="32">
        <v>1</v>
      </c>
      <c r="F151" s="23"/>
      <c r="G151" s="64"/>
      <c r="H151" s="29"/>
      <c r="I151" s="23"/>
      <c r="J151" s="36"/>
      <c r="K151" s="25"/>
      <c r="L151" s="29"/>
      <c r="M151" s="26"/>
      <c r="N151" s="26"/>
      <c r="O151" s="26"/>
      <c r="P151" s="25"/>
    </row>
    <row r="152" spans="1:16" ht="12.75">
      <c r="A152" s="66">
        <f t="shared" si="6"/>
        <v>108</v>
      </c>
      <c r="B152" s="22" t="s">
        <v>10</v>
      </c>
      <c r="C152" s="165" t="s">
        <v>733</v>
      </c>
      <c r="D152" s="32" t="s">
        <v>35</v>
      </c>
      <c r="E152" s="32">
        <v>40</v>
      </c>
      <c r="F152" s="23"/>
      <c r="G152" s="64"/>
      <c r="H152" s="29"/>
      <c r="I152" s="23"/>
      <c r="J152" s="36"/>
      <c r="K152" s="25"/>
      <c r="L152" s="29"/>
      <c r="M152" s="26"/>
      <c r="N152" s="26"/>
      <c r="O152" s="26"/>
      <c r="P152" s="25"/>
    </row>
    <row r="153" spans="1:16" ht="12.75">
      <c r="A153" s="66">
        <f>A151+1</f>
        <v>108</v>
      </c>
      <c r="B153" s="22" t="s">
        <v>10</v>
      </c>
      <c r="C153" s="89" t="s">
        <v>36</v>
      </c>
      <c r="D153" s="32" t="s">
        <v>3</v>
      </c>
      <c r="E153" s="32">
        <v>1</v>
      </c>
      <c r="F153" s="23"/>
      <c r="G153" s="64"/>
      <c r="H153" s="29"/>
      <c r="I153" s="23"/>
      <c r="J153" s="36"/>
      <c r="K153" s="25"/>
      <c r="L153" s="29"/>
      <c r="M153" s="26"/>
      <c r="N153" s="26"/>
      <c r="O153" s="26"/>
      <c r="P153" s="25"/>
    </row>
    <row r="154" spans="1:16" ht="12.75">
      <c r="A154" s="66"/>
      <c r="B154" s="22"/>
      <c r="C154" s="160" t="s">
        <v>38</v>
      </c>
      <c r="D154" s="32"/>
      <c r="E154" s="32"/>
      <c r="F154" s="32"/>
      <c r="G154" s="64"/>
      <c r="H154" s="29"/>
      <c r="I154" s="23"/>
      <c r="J154" s="36"/>
      <c r="K154" s="25"/>
      <c r="L154" s="29"/>
      <c r="M154" s="26"/>
      <c r="N154" s="26"/>
      <c r="O154" s="26"/>
      <c r="P154" s="25"/>
    </row>
    <row r="155" spans="1:16" ht="24">
      <c r="A155" s="66">
        <f>A153+1</f>
        <v>109</v>
      </c>
      <c r="B155" s="22" t="s">
        <v>10</v>
      </c>
      <c r="C155" s="89" t="s">
        <v>734</v>
      </c>
      <c r="D155" s="32"/>
      <c r="E155" s="32"/>
      <c r="F155" s="32"/>
      <c r="G155" s="64"/>
      <c r="H155" s="29"/>
      <c r="I155" s="23"/>
      <c r="J155" s="36"/>
      <c r="K155" s="25"/>
      <c r="L155" s="29"/>
      <c r="M155" s="26"/>
      <c r="N155" s="26"/>
      <c r="O155" s="26"/>
      <c r="P155" s="25"/>
    </row>
    <row r="156" spans="1:16" ht="12.75">
      <c r="A156" s="66">
        <f t="shared" si="6"/>
        <v>110</v>
      </c>
      <c r="B156" s="22" t="s">
        <v>10</v>
      </c>
      <c r="C156" s="89" t="s">
        <v>772</v>
      </c>
      <c r="D156" s="32" t="s">
        <v>2</v>
      </c>
      <c r="E156" s="32">
        <v>210</v>
      </c>
      <c r="F156" s="23"/>
      <c r="G156" s="64"/>
      <c r="H156" s="29"/>
      <c r="I156" s="23"/>
      <c r="J156" s="36"/>
      <c r="K156" s="25"/>
      <c r="L156" s="29"/>
      <c r="M156" s="26"/>
      <c r="N156" s="26"/>
      <c r="O156" s="26"/>
      <c r="P156" s="25"/>
    </row>
    <row r="157" spans="1:16" ht="12.75">
      <c r="A157" s="66">
        <f t="shared" si="6"/>
        <v>111</v>
      </c>
      <c r="B157" s="22" t="s">
        <v>10</v>
      </c>
      <c r="C157" s="89" t="s">
        <v>897</v>
      </c>
      <c r="D157" s="32" t="s">
        <v>2</v>
      </c>
      <c r="E157" s="32">
        <v>15</v>
      </c>
      <c r="F157" s="23"/>
      <c r="G157" s="64"/>
      <c r="H157" s="29"/>
      <c r="I157" s="23"/>
      <c r="J157" s="36"/>
      <c r="K157" s="25"/>
      <c r="L157" s="29"/>
      <c r="M157" s="26"/>
      <c r="N157" s="26"/>
      <c r="O157" s="26"/>
      <c r="P157" s="25"/>
    </row>
    <row r="158" spans="1:16" ht="12.75">
      <c r="A158" s="66">
        <f t="shared" si="6"/>
        <v>112</v>
      </c>
      <c r="B158" s="22" t="s">
        <v>10</v>
      </c>
      <c r="C158" s="89" t="s">
        <v>774</v>
      </c>
      <c r="D158" s="32" t="s">
        <v>2</v>
      </c>
      <c r="E158" s="32">
        <v>340</v>
      </c>
      <c r="F158" s="23"/>
      <c r="G158" s="64"/>
      <c r="H158" s="29"/>
      <c r="I158" s="23"/>
      <c r="J158" s="36"/>
      <c r="K158" s="25"/>
      <c r="L158" s="29"/>
      <c r="M158" s="26"/>
      <c r="N158" s="26"/>
      <c r="O158" s="26"/>
      <c r="P158" s="25"/>
    </row>
    <row r="159" spans="1:16" ht="12.75">
      <c r="A159" s="66">
        <f t="shared" si="6"/>
        <v>113</v>
      </c>
      <c r="B159" s="22" t="s">
        <v>10</v>
      </c>
      <c r="C159" s="165" t="s">
        <v>898</v>
      </c>
      <c r="D159" s="32" t="s">
        <v>2</v>
      </c>
      <c r="E159" s="32">
        <v>6</v>
      </c>
      <c r="F159" s="32"/>
      <c r="G159" s="64"/>
      <c r="H159" s="29"/>
      <c r="I159" s="23"/>
      <c r="J159" s="36"/>
      <c r="K159" s="25"/>
      <c r="L159" s="29"/>
      <c r="M159" s="26"/>
      <c r="N159" s="26"/>
      <c r="O159" s="26"/>
      <c r="P159" s="25"/>
    </row>
    <row r="160" spans="1:16" ht="24">
      <c r="A160" s="66">
        <f t="shared" si="6"/>
        <v>114</v>
      </c>
      <c r="B160" s="22" t="s">
        <v>10</v>
      </c>
      <c r="C160" s="89" t="s">
        <v>899</v>
      </c>
      <c r="D160" s="32" t="s">
        <v>2</v>
      </c>
      <c r="E160" s="32">
        <v>10</v>
      </c>
      <c r="F160" s="23"/>
      <c r="G160" s="64"/>
      <c r="H160" s="29"/>
      <c r="I160" s="23"/>
      <c r="J160" s="36"/>
      <c r="K160" s="25"/>
      <c r="L160" s="29"/>
      <c r="M160" s="26"/>
      <c r="N160" s="26"/>
      <c r="O160" s="26"/>
      <c r="P160" s="25"/>
    </row>
    <row r="161" spans="1:16" ht="24">
      <c r="A161" s="66">
        <f t="shared" si="6"/>
        <v>115</v>
      </c>
      <c r="B161" s="22" t="s">
        <v>10</v>
      </c>
      <c r="C161" s="89" t="s">
        <v>777</v>
      </c>
      <c r="D161" s="32" t="s">
        <v>2</v>
      </c>
      <c r="E161" s="32">
        <v>20</v>
      </c>
      <c r="F161" s="23"/>
      <c r="G161" s="64"/>
      <c r="H161" s="29"/>
      <c r="I161" s="23"/>
      <c r="J161" s="36"/>
      <c r="K161" s="25"/>
      <c r="L161" s="29"/>
      <c r="M161" s="26"/>
      <c r="N161" s="26"/>
      <c r="O161" s="26"/>
      <c r="P161" s="25"/>
    </row>
    <row r="162" spans="1:16" ht="12.75">
      <c r="A162" s="66">
        <f t="shared" si="6"/>
        <v>116</v>
      </c>
      <c r="B162" s="22" t="s">
        <v>10</v>
      </c>
      <c r="C162" s="177" t="s">
        <v>735</v>
      </c>
      <c r="D162" s="32" t="s">
        <v>2</v>
      </c>
      <c r="E162" s="32">
        <v>80</v>
      </c>
      <c r="F162" s="23"/>
      <c r="G162" s="64"/>
      <c r="H162" s="29"/>
      <c r="I162" s="23"/>
      <c r="J162" s="36"/>
      <c r="K162" s="25"/>
      <c r="L162" s="29"/>
      <c r="M162" s="26"/>
      <c r="N162" s="26"/>
      <c r="O162" s="26"/>
      <c r="P162" s="25"/>
    </row>
    <row r="163" spans="1:16" ht="12.75">
      <c r="A163" s="66">
        <f t="shared" si="6"/>
        <v>117</v>
      </c>
      <c r="B163" s="22" t="s">
        <v>10</v>
      </c>
      <c r="C163" s="177" t="s">
        <v>37</v>
      </c>
      <c r="D163" s="32" t="s">
        <v>2</v>
      </c>
      <c r="E163" s="32">
        <v>100</v>
      </c>
      <c r="F163" s="23"/>
      <c r="G163" s="64"/>
      <c r="H163" s="29"/>
      <c r="I163" s="23"/>
      <c r="J163" s="36"/>
      <c r="K163" s="25"/>
      <c r="L163" s="29"/>
      <c r="M163" s="26"/>
      <c r="N163" s="26"/>
      <c r="O163" s="26"/>
      <c r="P163" s="25"/>
    </row>
    <row r="164" spans="1:16" ht="12.75">
      <c r="A164" s="66">
        <f t="shared" si="6"/>
        <v>118</v>
      </c>
      <c r="B164" s="22" t="s">
        <v>10</v>
      </c>
      <c r="C164" s="177" t="s">
        <v>737</v>
      </c>
      <c r="D164" s="32" t="s">
        <v>2</v>
      </c>
      <c r="E164" s="32">
        <v>6</v>
      </c>
      <c r="F164" s="23"/>
      <c r="G164" s="64"/>
      <c r="H164" s="29"/>
      <c r="I164" s="23"/>
      <c r="J164" s="36"/>
      <c r="K164" s="25"/>
      <c r="L164" s="29"/>
      <c r="M164" s="26"/>
      <c r="N164" s="26"/>
      <c r="O164" s="26"/>
      <c r="P164" s="25"/>
    </row>
    <row r="165" spans="1:16" ht="12.75">
      <c r="A165" s="66">
        <f t="shared" si="6"/>
        <v>119</v>
      </c>
      <c r="B165" s="22" t="s">
        <v>10</v>
      </c>
      <c r="C165" s="89" t="s">
        <v>36</v>
      </c>
      <c r="D165" s="32" t="s">
        <v>3</v>
      </c>
      <c r="E165" s="32">
        <v>1</v>
      </c>
      <c r="F165" s="23"/>
      <c r="G165" s="64"/>
      <c r="H165" s="29"/>
      <c r="I165" s="23"/>
      <c r="J165" s="36"/>
      <c r="K165" s="25"/>
      <c r="L165" s="29"/>
      <c r="M165" s="26"/>
      <c r="N165" s="26"/>
      <c r="O165" s="26"/>
      <c r="P165" s="25"/>
    </row>
    <row r="166" spans="1:16" ht="12.75">
      <c r="A166" s="66"/>
      <c r="B166" s="22"/>
      <c r="C166" s="160" t="s">
        <v>738</v>
      </c>
      <c r="D166" s="32"/>
      <c r="E166" s="32"/>
      <c r="F166" s="32"/>
      <c r="G166" s="64"/>
      <c r="H166" s="29"/>
      <c r="I166" s="23"/>
      <c r="J166" s="36"/>
      <c r="K166" s="25"/>
      <c r="L166" s="29"/>
      <c r="M166" s="26"/>
      <c r="N166" s="26"/>
      <c r="O166" s="26"/>
      <c r="P166" s="25"/>
    </row>
    <row r="167" spans="1:16" ht="24">
      <c r="A167" s="66">
        <f>A165+1</f>
        <v>120</v>
      </c>
      <c r="B167" s="22" t="s">
        <v>10</v>
      </c>
      <c r="C167" s="89" t="s">
        <v>739</v>
      </c>
      <c r="D167" s="32" t="s">
        <v>706</v>
      </c>
      <c r="E167" s="32">
        <v>3</v>
      </c>
      <c r="F167" s="23"/>
      <c r="G167" s="64"/>
      <c r="H167" s="29"/>
      <c r="I167" s="23"/>
      <c r="J167" s="36"/>
      <c r="K167" s="25"/>
      <c r="L167" s="29"/>
      <c r="M167" s="26"/>
      <c r="N167" s="26"/>
      <c r="O167" s="26"/>
      <c r="P167" s="25"/>
    </row>
    <row r="168" spans="1:16" ht="12.75">
      <c r="A168" s="66">
        <f t="shared" si="6"/>
        <v>121</v>
      </c>
      <c r="B168" s="22" t="s">
        <v>10</v>
      </c>
      <c r="C168" s="89" t="s">
        <v>36</v>
      </c>
      <c r="D168" s="32" t="s">
        <v>3</v>
      </c>
      <c r="E168" s="32">
        <v>1</v>
      </c>
      <c r="F168" s="23"/>
      <c r="G168" s="64"/>
      <c r="H168" s="29"/>
      <c r="I168" s="23"/>
      <c r="J168" s="36"/>
      <c r="K168" s="25"/>
      <c r="L168" s="29"/>
      <c r="M168" s="26"/>
      <c r="N168" s="26"/>
      <c r="O168" s="26"/>
      <c r="P168" s="25"/>
    </row>
    <row r="169" spans="1:16" ht="60">
      <c r="A169" s="66"/>
      <c r="B169" s="22"/>
      <c r="C169" s="93" t="s">
        <v>740</v>
      </c>
      <c r="D169" s="32"/>
      <c r="E169" s="32"/>
      <c r="F169" s="32"/>
      <c r="G169" s="64"/>
      <c r="H169" s="29"/>
      <c r="I169" s="23"/>
      <c r="J169" s="36"/>
      <c r="K169" s="25"/>
      <c r="L169" s="29"/>
      <c r="M169" s="26"/>
      <c r="N169" s="26"/>
      <c r="O169" s="26"/>
      <c r="P169" s="25"/>
    </row>
    <row r="170" spans="1:16" ht="24">
      <c r="A170" s="66">
        <f>A168+1</f>
        <v>122</v>
      </c>
      <c r="B170" s="22" t="s">
        <v>10</v>
      </c>
      <c r="C170" s="161" t="s">
        <v>741</v>
      </c>
      <c r="D170" s="32" t="s">
        <v>35</v>
      </c>
      <c r="E170" s="32">
        <v>30</v>
      </c>
      <c r="F170" s="23"/>
      <c r="G170" s="64"/>
      <c r="H170" s="29"/>
      <c r="I170" s="23"/>
      <c r="J170" s="23"/>
      <c r="K170" s="25"/>
      <c r="L170" s="29"/>
      <c r="M170" s="26"/>
      <c r="N170" s="26"/>
      <c r="O170" s="26"/>
      <c r="P170" s="25"/>
    </row>
    <row r="171" spans="1:16" ht="24">
      <c r="A171" s="66">
        <f t="shared" si="6"/>
        <v>123</v>
      </c>
      <c r="B171" s="22" t="s">
        <v>10</v>
      </c>
      <c r="C171" s="161" t="s">
        <v>742</v>
      </c>
      <c r="D171" s="32" t="s">
        <v>35</v>
      </c>
      <c r="E171" s="32">
        <v>1</v>
      </c>
      <c r="F171" s="23"/>
      <c r="G171" s="64"/>
      <c r="H171" s="29"/>
      <c r="I171" s="23"/>
      <c r="J171" s="23"/>
      <c r="K171" s="25"/>
      <c r="L171" s="29"/>
      <c r="M171" s="26"/>
      <c r="N171" s="26"/>
      <c r="O171" s="26"/>
      <c r="P171" s="25"/>
    </row>
    <row r="172" spans="1:16" ht="24">
      <c r="A172" s="66">
        <f t="shared" si="6"/>
        <v>124</v>
      </c>
      <c r="B172" s="22" t="s">
        <v>10</v>
      </c>
      <c r="C172" s="161" t="s">
        <v>34</v>
      </c>
      <c r="D172" s="32" t="s">
        <v>2</v>
      </c>
      <c r="E172" s="32">
        <v>50</v>
      </c>
      <c r="F172" s="23"/>
      <c r="G172" s="64"/>
      <c r="H172" s="29"/>
      <c r="I172" s="23"/>
      <c r="J172" s="23"/>
      <c r="K172" s="25"/>
      <c r="L172" s="29"/>
      <c r="M172" s="26"/>
      <c r="N172" s="26"/>
      <c r="O172" s="26"/>
      <c r="P172" s="25"/>
    </row>
    <row r="173" spans="1:16" ht="12.75">
      <c r="A173" s="66"/>
      <c r="B173" s="22"/>
      <c r="C173" s="177"/>
      <c r="D173" s="32"/>
      <c r="E173" s="32"/>
      <c r="F173" s="23"/>
      <c r="G173" s="64"/>
      <c r="H173" s="29"/>
      <c r="I173" s="23"/>
      <c r="J173" s="23"/>
      <c r="K173" s="25"/>
      <c r="L173" s="29"/>
      <c r="M173" s="26"/>
      <c r="N173" s="26"/>
      <c r="O173" s="26"/>
      <c r="P173" s="25"/>
    </row>
    <row r="174" spans="1:16" ht="12.75">
      <c r="A174" s="66"/>
      <c r="B174" s="22"/>
      <c r="C174" s="198" t="s">
        <v>1193</v>
      </c>
      <c r="D174" s="32"/>
      <c r="E174" s="32"/>
      <c r="F174" s="23"/>
      <c r="G174" s="64"/>
      <c r="H174" s="29"/>
      <c r="I174" s="23"/>
      <c r="J174" s="23"/>
      <c r="K174" s="25"/>
      <c r="L174" s="29"/>
      <c r="M174" s="26"/>
      <c r="N174" s="26"/>
      <c r="O174" s="26"/>
      <c r="P174" s="25"/>
    </row>
    <row r="175" spans="1:16" ht="12.75">
      <c r="A175" s="66"/>
      <c r="B175" s="22"/>
      <c r="C175" s="177"/>
      <c r="D175" s="32"/>
      <c r="E175" s="32"/>
      <c r="F175" s="23"/>
      <c r="G175" s="64"/>
      <c r="H175" s="29"/>
      <c r="I175" s="23"/>
      <c r="J175" s="23"/>
      <c r="K175" s="25"/>
      <c r="L175" s="29"/>
      <c r="M175" s="26"/>
      <c r="N175" s="26"/>
      <c r="O175" s="26"/>
      <c r="P175" s="25"/>
    </row>
    <row r="176" spans="1:16" ht="25.5">
      <c r="A176" s="66">
        <f>A172+1</f>
        <v>125</v>
      </c>
      <c r="B176" s="22" t="s">
        <v>10</v>
      </c>
      <c r="C176" s="200" t="s">
        <v>1200</v>
      </c>
      <c r="D176" s="200" t="s">
        <v>2</v>
      </c>
      <c r="E176" s="200">
        <v>50</v>
      </c>
      <c r="F176" s="23"/>
      <c r="G176" s="64"/>
      <c r="H176" s="29"/>
      <c r="I176" s="23"/>
      <c r="J176" s="36"/>
      <c r="K176" s="25"/>
      <c r="L176" s="29"/>
      <c r="M176" s="26"/>
      <c r="N176" s="26"/>
      <c r="O176" s="26"/>
      <c r="P176" s="25"/>
    </row>
    <row r="177" spans="1:16" ht="12.75">
      <c r="A177" s="66">
        <f aca="true" t="shared" si="7" ref="A177:A182">A176+1</f>
        <v>126</v>
      </c>
      <c r="B177" s="22" t="s">
        <v>10</v>
      </c>
      <c r="C177" s="200" t="s">
        <v>1195</v>
      </c>
      <c r="D177" s="200" t="s">
        <v>35</v>
      </c>
      <c r="E177" s="200">
        <v>2</v>
      </c>
      <c r="F177" s="23"/>
      <c r="G177" s="64"/>
      <c r="H177" s="29"/>
      <c r="I177" s="23"/>
      <c r="J177" s="36"/>
      <c r="K177" s="25"/>
      <c r="L177" s="29"/>
      <c r="M177" s="26"/>
      <c r="N177" s="26"/>
      <c r="O177" s="26"/>
      <c r="P177" s="25"/>
    </row>
    <row r="178" spans="1:16" ht="12.75">
      <c r="A178" s="66">
        <f t="shared" si="7"/>
        <v>127</v>
      </c>
      <c r="B178" s="22" t="s">
        <v>10</v>
      </c>
      <c r="C178" s="200" t="s">
        <v>1196</v>
      </c>
      <c r="D178" s="200" t="s">
        <v>35</v>
      </c>
      <c r="E178" s="200">
        <v>16</v>
      </c>
      <c r="F178" s="23"/>
      <c r="G178" s="64"/>
      <c r="H178" s="29"/>
      <c r="I178" s="23"/>
      <c r="J178" s="36"/>
      <c r="K178" s="25"/>
      <c r="L178" s="29"/>
      <c r="M178" s="26"/>
      <c r="N178" s="26"/>
      <c r="O178" s="26"/>
      <c r="P178" s="25"/>
    </row>
    <row r="179" spans="1:16" ht="12.75">
      <c r="A179" s="66">
        <f t="shared" si="7"/>
        <v>128</v>
      </c>
      <c r="B179" s="22" t="s">
        <v>10</v>
      </c>
      <c r="C179" s="200" t="s">
        <v>1197</v>
      </c>
      <c r="D179" s="200" t="s">
        <v>2</v>
      </c>
      <c r="E179" s="200">
        <v>185</v>
      </c>
      <c r="F179" s="23"/>
      <c r="G179" s="64"/>
      <c r="H179" s="29"/>
      <c r="I179" s="23"/>
      <c r="J179" s="36"/>
      <c r="K179" s="25"/>
      <c r="L179" s="29"/>
      <c r="M179" s="26"/>
      <c r="N179" s="26"/>
      <c r="O179" s="26"/>
      <c r="P179" s="25"/>
    </row>
    <row r="180" spans="1:16" ht="25.5">
      <c r="A180" s="66">
        <f t="shared" si="7"/>
        <v>129</v>
      </c>
      <c r="B180" s="22" t="s">
        <v>10</v>
      </c>
      <c r="C180" s="216" t="s">
        <v>1198</v>
      </c>
      <c r="D180" s="200" t="s">
        <v>35</v>
      </c>
      <c r="E180" s="200">
        <v>1</v>
      </c>
      <c r="F180" s="23"/>
      <c r="G180" s="64"/>
      <c r="H180" s="29"/>
      <c r="I180" s="23"/>
      <c r="J180" s="36"/>
      <c r="K180" s="25"/>
      <c r="L180" s="29"/>
      <c r="M180" s="26"/>
      <c r="N180" s="26"/>
      <c r="O180" s="26"/>
      <c r="P180" s="25"/>
    </row>
    <row r="181" spans="1:16" ht="12.75">
      <c r="A181" s="66">
        <f t="shared" si="7"/>
        <v>130</v>
      </c>
      <c r="B181" s="22" t="s">
        <v>10</v>
      </c>
      <c r="C181" s="200" t="s">
        <v>1201</v>
      </c>
      <c r="D181" s="200" t="s">
        <v>2</v>
      </c>
      <c r="E181" s="200">
        <v>10</v>
      </c>
      <c r="F181" s="23"/>
      <c r="G181" s="64"/>
      <c r="H181" s="29"/>
      <c r="I181" s="23"/>
      <c r="J181" s="36"/>
      <c r="K181" s="25"/>
      <c r="L181" s="29"/>
      <c r="M181" s="26"/>
      <c r="N181" s="26"/>
      <c r="O181" s="26"/>
      <c r="P181" s="25"/>
    </row>
    <row r="182" spans="1:16" ht="25.5">
      <c r="A182" s="66">
        <f t="shared" si="7"/>
        <v>131</v>
      </c>
      <c r="B182" s="22" t="s">
        <v>10</v>
      </c>
      <c r="C182" s="200" t="s">
        <v>1199</v>
      </c>
      <c r="D182" s="200" t="s">
        <v>35</v>
      </c>
      <c r="E182" s="200">
        <v>3</v>
      </c>
      <c r="F182" s="23"/>
      <c r="G182" s="64"/>
      <c r="H182" s="29"/>
      <c r="I182" s="23"/>
      <c r="J182" s="36"/>
      <c r="K182" s="25"/>
      <c r="L182" s="29"/>
      <c r="M182" s="26"/>
      <c r="N182" s="26"/>
      <c r="O182" s="26"/>
      <c r="P182" s="25"/>
    </row>
    <row r="183" spans="1:16" ht="12.75">
      <c r="A183" s="66"/>
      <c r="B183" s="22"/>
      <c r="C183" s="177"/>
      <c r="D183" s="32"/>
      <c r="E183" s="32"/>
      <c r="F183" s="23"/>
      <c r="G183" s="64"/>
      <c r="H183" s="29"/>
      <c r="I183" s="23"/>
      <c r="J183" s="23"/>
      <c r="K183" s="25"/>
      <c r="L183" s="29"/>
      <c r="M183" s="26"/>
      <c r="N183" s="26"/>
      <c r="O183" s="26"/>
      <c r="P183" s="25"/>
    </row>
    <row r="184" spans="1:16" ht="24">
      <c r="A184" s="202"/>
      <c r="B184" s="159"/>
      <c r="C184" s="178" t="s">
        <v>900</v>
      </c>
      <c r="D184" s="202"/>
      <c r="E184" s="202"/>
      <c r="F184" s="202"/>
      <c r="G184" s="202"/>
      <c r="H184" s="159"/>
      <c r="I184" s="159"/>
      <c r="J184" s="159"/>
      <c r="K184" s="159"/>
      <c r="L184" s="159"/>
      <c r="M184" s="159"/>
      <c r="N184" s="159"/>
      <c r="O184" s="159"/>
      <c r="P184" s="159"/>
    </row>
    <row r="185" spans="1:16" ht="36">
      <c r="A185" s="66"/>
      <c r="B185" s="22"/>
      <c r="C185" s="108" t="s">
        <v>901</v>
      </c>
      <c r="D185" s="76" t="s">
        <v>85</v>
      </c>
      <c r="E185" s="32" t="s">
        <v>85</v>
      </c>
      <c r="F185" s="23"/>
      <c r="G185" s="64"/>
      <c r="H185" s="29"/>
      <c r="I185" s="25"/>
      <c r="J185" s="36"/>
      <c r="K185" s="25"/>
      <c r="L185" s="29"/>
      <c r="M185" s="26"/>
      <c r="N185" s="26"/>
      <c r="O185" s="26"/>
      <c r="P185" s="25"/>
    </row>
    <row r="186" spans="1:16" ht="24">
      <c r="A186" s="66">
        <f>A182+1</f>
        <v>132</v>
      </c>
      <c r="B186" s="22" t="s">
        <v>10</v>
      </c>
      <c r="C186" s="77" t="s">
        <v>902</v>
      </c>
      <c r="D186" s="76" t="s">
        <v>2</v>
      </c>
      <c r="E186" s="32">
        <v>3.3</v>
      </c>
      <c r="F186" s="23"/>
      <c r="G186" s="64"/>
      <c r="H186" s="29"/>
      <c r="I186" s="23"/>
      <c r="J186" s="23"/>
      <c r="K186" s="25"/>
      <c r="L186" s="29"/>
      <c r="M186" s="26"/>
      <c r="N186" s="26"/>
      <c r="O186" s="26"/>
      <c r="P186" s="25"/>
    </row>
    <row r="187" spans="1:16" ht="24">
      <c r="A187" s="66">
        <f aca="true" t="shared" si="8" ref="A187:A199">A186+1</f>
        <v>133</v>
      </c>
      <c r="B187" s="22" t="s">
        <v>10</v>
      </c>
      <c r="C187" s="77" t="s">
        <v>903</v>
      </c>
      <c r="D187" s="76" t="s">
        <v>2</v>
      </c>
      <c r="E187" s="32">
        <v>14.3</v>
      </c>
      <c r="F187" s="23"/>
      <c r="G187" s="64"/>
      <c r="H187" s="29"/>
      <c r="I187" s="23"/>
      <c r="J187" s="23"/>
      <c r="K187" s="25"/>
      <c r="L187" s="29"/>
      <c r="M187" s="26"/>
      <c r="N187" s="26"/>
      <c r="O187" s="26"/>
      <c r="P187" s="25"/>
    </row>
    <row r="188" spans="1:16" ht="24">
      <c r="A188" s="66">
        <f t="shared" si="8"/>
        <v>134</v>
      </c>
      <c r="B188" s="22" t="s">
        <v>10</v>
      </c>
      <c r="C188" s="77" t="s">
        <v>904</v>
      </c>
      <c r="D188" s="76" t="s">
        <v>2</v>
      </c>
      <c r="E188" s="32">
        <v>15.4</v>
      </c>
      <c r="F188" s="23"/>
      <c r="G188" s="64"/>
      <c r="H188" s="29"/>
      <c r="I188" s="36"/>
      <c r="J188" s="36"/>
      <c r="K188" s="25"/>
      <c r="L188" s="29"/>
      <c r="M188" s="26"/>
      <c r="N188" s="26"/>
      <c r="O188" s="26"/>
      <c r="P188" s="25"/>
    </row>
    <row r="189" spans="1:16" ht="12.75">
      <c r="A189" s="66">
        <f t="shared" si="8"/>
        <v>135</v>
      </c>
      <c r="B189" s="22" t="s">
        <v>10</v>
      </c>
      <c r="C189" s="77" t="s">
        <v>905</v>
      </c>
      <c r="D189" s="76" t="s">
        <v>35</v>
      </c>
      <c r="E189" s="32">
        <v>2</v>
      </c>
      <c r="F189" s="23"/>
      <c r="G189" s="64"/>
      <c r="H189" s="29"/>
      <c r="I189" s="23"/>
      <c r="J189" s="23"/>
      <c r="K189" s="25"/>
      <c r="L189" s="29"/>
      <c r="M189" s="26"/>
      <c r="N189" s="26"/>
      <c r="O189" s="26"/>
      <c r="P189" s="25"/>
    </row>
    <row r="190" spans="1:16" ht="12.75">
      <c r="A190" s="66">
        <f t="shared" si="8"/>
        <v>136</v>
      </c>
      <c r="B190" s="22" t="s">
        <v>10</v>
      </c>
      <c r="C190" s="77" t="s">
        <v>783</v>
      </c>
      <c r="D190" s="76" t="s">
        <v>35</v>
      </c>
      <c r="E190" s="32">
        <v>3</v>
      </c>
      <c r="F190" s="23"/>
      <c r="G190" s="64"/>
      <c r="H190" s="29"/>
      <c r="I190" s="23"/>
      <c r="J190" s="23"/>
      <c r="K190" s="25"/>
      <c r="L190" s="29"/>
      <c r="M190" s="26"/>
      <c r="N190" s="26"/>
      <c r="O190" s="26"/>
      <c r="P190" s="25"/>
    </row>
    <row r="191" spans="1:16" ht="60">
      <c r="A191" s="66">
        <f t="shared" si="8"/>
        <v>137</v>
      </c>
      <c r="B191" s="22" t="s">
        <v>10</v>
      </c>
      <c r="C191" s="77" t="s">
        <v>784</v>
      </c>
      <c r="D191" s="76" t="s">
        <v>0</v>
      </c>
      <c r="E191" s="32">
        <v>5.9</v>
      </c>
      <c r="F191" s="23"/>
      <c r="G191" s="64"/>
      <c r="H191" s="29"/>
      <c r="I191" s="23"/>
      <c r="J191" s="23"/>
      <c r="K191" s="25"/>
      <c r="L191" s="29"/>
      <c r="M191" s="26"/>
      <c r="N191" s="26"/>
      <c r="O191" s="26"/>
      <c r="P191" s="25"/>
    </row>
    <row r="192" spans="1:16" ht="24">
      <c r="A192" s="66">
        <f t="shared" si="8"/>
        <v>138</v>
      </c>
      <c r="B192" s="22" t="s">
        <v>10</v>
      </c>
      <c r="C192" s="77" t="s">
        <v>906</v>
      </c>
      <c r="D192" s="76" t="s">
        <v>35</v>
      </c>
      <c r="E192" s="32">
        <v>4</v>
      </c>
      <c r="F192" s="23"/>
      <c r="G192" s="64"/>
      <c r="H192" s="29"/>
      <c r="I192" s="23"/>
      <c r="J192" s="23"/>
      <c r="K192" s="25"/>
      <c r="L192" s="29"/>
      <c r="M192" s="26"/>
      <c r="N192" s="26"/>
      <c r="O192" s="26"/>
      <c r="P192" s="25"/>
    </row>
    <row r="193" spans="1:16" ht="24">
      <c r="A193" s="66">
        <f t="shared" si="8"/>
        <v>139</v>
      </c>
      <c r="B193" s="22" t="s">
        <v>10</v>
      </c>
      <c r="C193" s="77" t="s">
        <v>1203</v>
      </c>
      <c r="D193" s="76" t="s">
        <v>35</v>
      </c>
      <c r="E193" s="32">
        <v>1</v>
      </c>
      <c r="F193" s="23"/>
      <c r="G193" s="64"/>
      <c r="H193" s="29"/>
      <c r="I193" s="36"/>
      <c r="J193" s="36"/>
      <c r="K193" s="25"/>
      <c r="L193" s="29"/>
      <c r="M193" s="26"/>
      <c r="N193" s="26"/>
      <c r="O193" s="26"/>
      <c r="P193" s="25"/>
    </row>
    <row r="194" spans="1:16" ht="24">
      <c r="A194" s="66">
        <f t="shared" si="8"/>
        <v>140</v>
      </c>
      <c r="B194" s="22" t="s">
        <v>10</v>
      </c>
      <c r="C194" s="77" t="s">
        <v>786</v>
      </c>
      <c r="D194" s="76" t="s">
        <v>787</v>
      </c>
      <c r="E194" s="32">
        <v>1</v>
      </c>
      <c r="F194" s="23"/>
      <c r="G194" s="64"/>
      <c r="H194" s="29"/>
      <c r="I194" s="36"/>
      <c r="J194" s="36"/>
      <c r="K194" s="25"/>
      <c r="L194" s="29"/>
      <c r="M194" s="26"/>
      <c r="N194" s="26"/>
      <c r="O194" s="26"/>
      <c r="P194" s="25"/>
    </row>
    <row r="195" spans="1:16" ht="12.75">
      <c r="A195" s="66">
        <f t="shared" si="8"/>
        <v>141</v>
      </c>
      <c r="B195" s="22" t="s">
        <v>10</v>
      </c>
      <c r="C195" s="77" t="s">
        <v>789</v>
      </c>
      <c r="D195" s="76" t="s">
        <v>35</v>
      </c>
      <c r="E195" s="32">
        <v>1</v>
      </c>
      <c r="F195" s="23"/>
      <c r="G195" s="64"/>
      <c r="H195" s="29"/>
      <c r="I195" s="36"/>
      <c r="J195" s="36"/>
      <c r="K195" s="25"/>
      <c r="L195" s="29"/>
      <c r="M195" s="26"/>
      <c r="N195" s="26"/>
      <c r="O195" s="26"/>
      <c r="P195" s="25"/>
    </row>
    <row r="196" spans="1:16" ht="60">
      <c r="A196" s="66">
        <f t="shared" si="8"/>
        <v>142</v>
      </c>
      <c r="B196" s="22" t="s">
        <v>10</v>
      </c>
      <c r="C196" s="77" t="s">
        <v>1298</v>
      </c>
      <c r="D196" s="76" t="s">
        <v>862</v>
      </c>
      <c r="E196" s="32">
        <v>1</v>
      </c>
      <c r="F196" s="23"/>
      <c r="G196" s="64"/>
      <c r="H196" s="29"/>
      <c r="I196" s="25"/>
      <c r="J196" s="36"/>
      <c r="K196" s="25"/>
      <c r="L196" s="29"/>
      <c r="M196" s="26"/>
      <c r="N196" s="26"/>
      <c r="O196" s="26"/>
      <c r="P196" s="25"/>
    </row>
    <row r="197" spans="1:16" ht="24">
      <c r="A197" s="66">
        <f t="shared" si="8"/>
        <v>143</v>
      </c>
      <c r="B197" s="22" t="s">
        <v>10</v>
      </c>
      <c r="C197" s="77" t="s">
        <v>791</v>
      </c>
      <c r="D197" s="76" t="s">
        <v>792</v>
      </c>
      <c r="E197" s="32">
        <v>1</v>
      </c>
      <c r="F197" s="23"/>
      <c r="G197" s="64"/>
      <c r="H197" s="29"/>
      <c r="I197" s="25"/>
      <c r="J197" s="36"/>
      <c r="K197" s="25"/>
      <c r="L197" s="29"/>
      <c r="M197" s="26"/>
      <c r="N197" s="26"/>
      <c r="O197" s="26"/>
      <c r="P197" s="25"/>
    </row>
    <row r="198" spans="1:16" ht="24">
      <c r="A198" s="66">
        <f t="shared" si="8"/>
        <v>144</v>
      </c>
      <c r="B198" s="22" t="s">
        <v>10</v>
      </c>
      <c r="C198" s="77" t="s">
        <v>793</v>
      </c>
      <c r="D198" s="76" t="s">
        <v>787</v>
      </c>
      <c r="E198" s="32">
        <v>1</v>
      </c>
      <c r="F198" s="23"/>
      <c r="G198" s="64"/>
      <c r="H198" s="29"/>
      <c r="I198" s="25"/>
      <c r="J198" s="36"/>
      <c r="K198" s="25"/>
      <c r="L198" s="29"/>
      <c r="M198" s="26"/>
      <c r="N198" s="26"/>
      <c r="O198" s="26"/>
      <c r="P198" s="25"/>
    </row>
    <row r="199" spans="1:16" ht="12.75">
      <c r="A199" s="66">
        <f t="shared" si="8"/>
        <v>145</v>
      </c>
      <c r="B199" s="22" t="s">
        <v>10</v>
      </c>
      <c r="C199" s="77" t="s">
        <v>794</v>
      </c>
      <c r="D199" s="76" t="s">
        <v>795</v>
      </c>
      <c r="E199" s="32">
        <v>1</v>
      </c>
      <c r="F199" s="23"/>
      <c r="G199" s="64"/>
      <c r="H199" s="29"/>
      <c r="I199" s="23"/>
      <c r="J199" s="36"/>
      <c r="K199" s="25"/>
      <c r="L199" s="29"/>
      <c r="M199" s="26"/>
      <c r="N199" s="26"/>
      <c r="O199" s="26"/>
      <c r="P199" s="25"/>
    </row>
    <row r="200" spans="1:16" ht="12.75">
      <c r="A200" s="66"/>
      <c r="B200" s="22"/>
      <c r="C200" s="104"/>
      <c r="D200" s="76"/>
      <c r="E200" s="32"/>
      <c r="F200" s="23"/>
      <c r="G200" s="64"/>
      <c r="H200" s="29"/>
      <c r="I200" s="36"/>
      <c r="J200" s="36"/>
      <c r="K200" s="25"/>
      <c r="L200" s="29"/>
      <c r="M200" s="26"/>
      <c r="N200" s="26"/>
      <c r="O200" s="26"/>
      <c r="P200" s="25"/>
    </row>
    <row r="201" spans="1:16" ht="24">
      <c r="A201" s="66"/>
      <c r="B201" s="22"/>
      <c r="C201" s="93" t="s">
        <v>796</v>
      </c>
      <c r="D201" s="90" t="s">
        <v>85</v>
      </c>
      <c r="E201" s="32" t="s">
        <v>85</v>
      </c>
      <c r="F201" s="23"/>
      <c r="G201" s="64"/>
      <c r="H201" s="29"/>
      <c r="I201" s="36"/>
      <c r="J201" s="36"/>
      <c r="K201" s="25"/>
      <c r="L201" s="29"/>
      <c r="M201" s="26"/>
      <c r="N201" s="26"/>
      <c r="O201" s="26"/>
      <c r="P201" s="25"/>
    </row>
    <row r="202" spans="1:16" ht="36">
      <c r="A202" s="66">
        <f>A199+1</f>
        <v>146</v>
      </c>
      <c r="B202" s="22" t="s">
        <v>10</v>
      </c>
      <c r="C202" s="89" t="s">
        <v>1211</v>
      </c>
      <c r="D202" s="90" t="s">
        <v>2</v>
      </c>
      <c r="E202" s="32">
        <v>20.9</v>
      </c>
      <c r="F202" s="23"/>
      <c r="G202" s="64"/>
      <c r="H202" s="29"/>
      <c r="I202" s="23"/>
      <c r="J202" s="23"/>
      <c r="K202" s="25"/>
      <c r="L202" s="29"/>
      <c r="M202" s="26"/>
      <c r="N202" s="26"/>
      <c r="O202" s="26"/>
      <c r="P202" s="25"/>
    </row>
    <row r="203" spans="1:16" ht="36">
      <c r="A203" s="66">
        <f aca="true" t="shared" si="9" ref="A203:A228">A202+1</f>
        <v>147</v>
      </c>
      <c r="B203" s="22" t="s">
        <v>10</v>
      </c>
      <c r="C203" s="89" t="s">
        <v>799</v>
      </c>
      <c r="D203" s="90" t="s">
        <v>2</v>
      </c>
      <c r="E203" s="32">
        <v>20.9</v>
      </c>
      <c r="F203" s="23"/>
      <c r="G203" s="64"/>
      <c r="H203" s="29"/>
      <c r="I203" s="23"/>
      <c r="J203" s="23"/>
      <c r="K203" s="25"/>
      <c r="L203" s="29"/>
      <c r="M203" s="26"/>
      <c r="N203" s="26"/>
      <c r="O203" s="26"/>
      <c r="P203" s="25"/>
    </row>
    <row r="204" spans="1:16" ht="12.75">
      <c r="A204" s="66">
        <f t="shared" si="9"/>
        <v>148</v>
      </c>
      <c r="B204" s="22" t="s">
        <v>10</v>
      </c>
      <c r="C204" s="89" t="s">
        <v>802</v>
      </c>
      <c r="D204" s="90" t="s">
        <v>35</v>
      </c>
      <c r="E204" s="32">
        <v>6</v>
      </c>
      <c r="F204" s="23"/>
      <c r="G204" s="64"/>
      <c r="H204" s="29"/>
      <c r="I204" s="23"/>
      <c r="J204" s="23"/>
      <c r="K204" s="25"/>
      <c r="L204" s="29"/>
      <c r="M204" s="26"/>
      <c r="N204" s="26"/>
      <c r="O204" s="26"/>
      <c r="P204" s="25"/>
    </row>
    <row r="205" spans="1:16" ht="12.75">
      <c r="A205" s="66">
        <f>A204+1</f>
        <v>149</v>
      </c>
      <c r="B205" s="22" t="s">
        <v>10</v>
      </c>
      <c r="C205" s="89" t="s">
        <v>801</v>
      </c>
      <c r="D205" s="90" t="s">
        <v>35</v>
      </c>
      <c r="E205" s="32">
        <v>2</v>
      </c>
      <c r="F205" s="23"/>
      <c r="G205" s="64"/>
      <c r="H205" s="29"/>
      <c r="I205" s="23"/>
      <c r="J205" s="23"/>
      <c r="K205" s="25"/>
      <c r="L205" s="29"/>
      <c r="M205" s="26"/>
      <c r="N205" s="26"/>
      <c r="O205" s="26"/>
      <c r="P205" s="25"/>
    </row>
    <row r="206" spans="1:16" ht="24">
      <c r="A206" s="66">
        <f t="shared" si="9"/>
        <v>150</v>
      </c>
      <c r="B206" s="22" t="s">
        <v>10</v>
      </c>
      <c r="C206" s="89" t="s">
        <v>1206</v>
      </c>
      <c r="D206" s="90" t="s">
        <v>175</v>
      </c>
      <c r="E206" s="32">
        <v>1</v>
      </c>
      <c r="F206" s="23"/>
      <c r="G206" s="64"/>
      <c r="H206" s="29"/>
      <c r="I206" s="23"/>
      <c r="J206" s="36"/>
      <c r="K206" s="25"/>
      <c r="L206" s="29"/>
      <c r="M206" s="26"/>
      <c r="N206" s="26"/>
      <c r="O206" s="26"/>
      <c r="P206" s="25"/>
    </row>
    <row r="207" spans="1:16" ht="24">
      <c r="A207" s="66">
        <f t="shared" si="9"/>
        <v>151</v>
      </c>
      <c r="B207" s="22" t="s">
        <v>10</v>
      </c>
      <c r="C207" s="89" t="s">
        <v>806</v>
      </c>
      <c r="D207" s="90" t="s">
        <v>35</v>
      </c>
      <c r="E207" s="32">
        <v>2</v>
      </c>
      <c r="F207" s="23"/>
      <c r="G207" s="64"/>
      <c r="H207" s="29"/>
      <c r="I207" s="23"/>
      <c r="J207" s="23"/>
      <c r="K207" s="25"/>
      <c r="L207" s="29"/>
      <c r="M207" s="26"/>
      <c r="N207" s="26"/>
      <c r="O207" s="26"/>
      <c r="P207" s="25"/>
    </row>
    <row r="208" spans="1:16" ht="12.75">
      <c r="A208" s="66">
        <f t="shared" si="9"/>
        <v>152</v>
      </c>
      <c r="B208" s="22" t="s">
        <v>10</v>
      </c>
      <c r="C208" s="89" t="s">
        <v>807</v>
      </c>
      <c r="D208" s="90" t="s">
        <v>35</v>
      </c>
      <c r="E208" s="32">
        <v>1</v>
      </c>
      <c r="F208" s="23"/>
      <c r="G208" s="64"/>
      <c r="H208" s="29"/>
      <c r="I208" s="23"/>
      <c r="J208" s="23"/>
      <c r="K208" s="25"/>
      <c r="L208" s="29"/>
      <c r="M208" s="26"/>
      <c r="N208" s="26"/>
      <c r="O208" s="26"/>
      <c r="P208" s="25"/>
    </row>
    <row r="209" spans="1:16" ht="24">
      <c r="A209" s="66">
        <f t="shared" si="9"/>
        <v>153</v>
      </c>
      <c r="B209" s="22" t="s">
        <v>10</v>
      </c>
      <c r="C209" s="89" t="s">
        <v>808</v>
      </c>
      <c r="D209" s="90" t="s">
        <v>35</v>
      </c>
      <c r="E209" s="32">
        <v>1</v>
      </c>
      <c r="F209" s="23"/>
      <c r="G209" s="64"/>
      <c r="H209" s="29"/>
      <c r="I209" s="23"/>
      <c r="J209" s="23"/>
      <c r="K209" s="25"/>
      <c r="L209" s="29"/>
      <c r="M209" s="26"/>
      <c r="N209" s="26"/>
      <c r="O209" s="26"/>
      <c r="P209" s="25"/>
    </row>
    <row r="210" spans="1:16" ht="12.75">
      <c r="A210" s="66">
        <f t="shared" si="9"/>
        <v>154</v>
      </c>
      <c r="B210" s="22" t="s">
        <v>10</v>
      </c>
      <c r="C210" s="77" t="s">
        <v>809</v>
      </c>
      <c r="D210" s="76" t="s">
        <v>35</v>
      </c>
      <c r="E210" s="32">
        <v>2</v>
      </c>
      <c r="F210" s="23"/>
      <c r="G210" s="64"/>
      <c r="H210" s="29"/>
      <c r="I210" s="23"/>
      <c r="J210" s="23"/>
      <c r="K210" s="25"/>
      <c r="L210" s="29"/>
      <c r="M210" s="26"/>
      <c r="N210" s="26"/>
      <c r="O210" s="26"/>
      <c r="P210" s="25"/>
    </row>
    <row r="211" spans="1:16" ht="24">
      <c r="A211" s="66">
        <f t="shared" si="9"/>
        <v>155</v>
      </c>
      <c r="B211" s="22" t="s">
        <v>10</v>
      </c>
      <c r="C211" s="77" t="s">
        <v>810</v>
      </c>
      <c r="D211" s="76" t="s">
        <v>35</v>
      </c>
      <c r="E211" s="32">
        <v>2</v>
      </c>
      <c r="F211" s="23"/>
      <c r="G211" s="64"/>
      <c r="H211" s="29"/>
      <c r="I211" s="23"/>
      <c r="J211" s="23"/>
      <c r="K211" s="25"/>
      <c r="L211" s="29"/>
      <c r="M211" s="26"/>
      <c r="N211" s="26"/>
      <c r="O211" s="26"/>
      <c r="P211" s="25"/>
    </row>
    <row r="212" spans="1:16" ht="24">
      <c r="A212" s="66">
        <f t="shared" si="9"/>
        <v>156</v>
      </c>
      <c r="B212" s="22" t="s">
        <v>10</v>
      </c>
      <c r="C212" s="77" t="s">
        <v>811</v>
      </c>
      <c r="D212" s="76" t="s">
        <v>35</v>
      </c>
      <c r="E212" s="32">
        <v>5</v>
      </c>
      <c r="F212" s="23"/>
      <c r="G212" s="64"/>
      <c r="H212" s="29"/>
      <c r="I212" s="23"/>
      <c r="J212" s="23"/>
      <c r="K212" s="25"/>
      <c r="L212" s="29"/>
      <c r="M212" s="26"/>
      <c r="N212" s="26"/>
      <c r="O212" s="26"/>
      <c r="P212" s="25"/>
    </row>
    <row r="213" spans="1:16" ht="24">
      <c r="A213" s="66">
        <f t="shared" si="9"/>
        <v>157</v>
      </c>
      <c r="B213" s="22" t="s">
        <v>10</v>
      </c>
      <c r="C213" s="89" t="s">
        <v>812</v>
      </c>
      <c r="D213" s="90" t="s">
        <v>35</v>
      </c>
      <c r="E213" s="32">
        <v>5</v>
      </c>
      <c r="F213" s="23"/>
      <c r="G213" s="64"/>
      <c r="H213" s="29"/>
      <c r="I213" s="23"/>
      <c r="J213" s="23"/>
      <c r="K213" s="25"/>
      <c r="L213" s="29"/>
      <c r="M213" s="26"/>
      <c r="N213" s="26"/>
      <c r="O213" s="26"/>
      <c r="P213" s="25"/>
    </row>
    <row r="214" spans="1:16" ht="36">
      <c r="A214" s="66">
        <f t="shared" si="9"/>
        <v>158</v>
      </c>
      <c r="B214" s="22" t="s">
        <v>10</v>
      </c>
      <c r="C214" s="89" t="s">
        <v>1212</v>
      </c>
      <c r="D214" s="90" t="s">
        <v>35</v>
      </c>
      <c r="E214" s="32">
        <v>1</v>
      </c>
      <c r="F214" s="23"/>
      <c r="G214" s="64"/>
      <c r="H214" s="29"/>
      <c r="I214" s="23"/>
      <c r="J214" s="23"/>
      <c r="K214" s="25"/>
      <c r="L214" s="29"/>
      <c r="M214" s="26"/>
      <c r="N214" s="26"/>
      <c r="O214" s="26"/>
      <c r="P214" s="25"/>
    </row>
    <row r="215" spans="1:16" ht="24">
      <c r="A215" s="66">
        <f t="shared" si="9"/>
        <v>159</v>
      </c>
      <c r="B215" s="22" t="s">
        <v>10</v>
      </c>
      <c r="C215" s="89" t="s">
        <v>907</v>
      </c>
      <c r="D215" s="90" t="s">
        <v>35</v>
      </c>
      <c r="E215" s="32">
        <v>1</v>
      </c>
      <c r="F215" s="23"/>
      <c r="G215" s="64"/>
      <c r="H215" s="29"/>
      <c r="I215" s="23"/>
      <c r="J215" s="23"/>
      <c r="K215" s="25"/>
      <c r="L215" s="29"/>
      <c r="M215" s="26"/>
      <c r="N215" s="26"/>
      <c r="O215" s="26"/>
      <c r="P215" s="25"/>
    </row>
    <row r="216" spans="1:16" ht="12.75">
      <c r="A216" s="66">
        <f t="shared" si="9"/>
        <v>160</v>
      </c>
      <c r="B216" s="22" t="s">
        <v>10</v>
      </c>
      <c r="C216" s="89" t="s">
        <v>908</v>
      </c>
      <c r="D216" s="90" t="s">
        <v>35</v>
      </c>
      <c r="E216" s="32">
        <v>1</v>
      </c>
      <c r="F216" s="23"/>
      <c r="G216" s="64"/>
      <c r="H216" s="29"/>
      <c r="I216" s="23"/>
      <c r="J216" s="23"/>
      <c r="K216" s="25"/>
      <c r="L216" s="29"/>
      <c r="M216" s="26"/>
      <c r="N216" s="26"/>
      <c r="O216" s="26"/>
      <c r="P216" s="25"/>
    </row>
    <row r="217" spans="1:16" ht="48">
      <c r="A217" s="66">
        <f t="shared" si="9"/>
        <v>161</v>
      </c>
      <c r="B217" s="22" t="s">
        <v>10</v>
      </c>
      <c r="C217" s="89" t="s">
        <v>1213</v>
      </c>
      <c r="D217" s="90" t="s">
        <v>35</v>
      </c>
      <c r="E217" s="32">
        <v>1</v>
      </c>
      <c r="F217" s="23"/>
      <c r="G217" s="64"/>
      <c r="H217" s="29"/>
      <c r="I217" s="23"/>
      <c r="J217" s="23"/>
      <c r="K217" s="25"/>
      <c r="L217" s="29"/>
      <c r="M217" s="26"/>
      <c r="N217" s="26"/>
      <c r="O217" s="26"/>
      <c r="P217" s="25"/>
    </row>
    <row r="218" spans="1:16" ht="24">
      <c r="A218" s="66">
        <f t="shared" si="9"/>
        <v>162</v>
      </c>
      <c r="B218" s="22" t="s">
        <v>10</v>
      </c>
      <c r="C218" s="77" t="s">
        <v>817</v>
      </c>
      <c r="D218" s="76" t="s">
        <v>35</v>
      </c>
      <c r="E218" s="32">
        <v>1</v>
      </c>
      <c r="F218" s="23"/>
      <c r="G218" s="64"/>
      <c r="H218" s="29"/>
      <c r="I218" s="23"/>
      <c r="J218" s="23"/>
      <c r="K218" s="25"/>
      <c r="L218" s="29"/>
      <c r="M218" s="26"/>
      <c r="N218" s="26"/>
      <c r="O218" s="26"/>
      <c r="P218" s="25"/>
    </row>
    <row r="219" spans="1:16" ht="12.75">
      <c r="A219" s="66">
        <f t="shared" si="9"/>
        <v>163</v>
      </c>
      <c r="B219" s="22" t="s">
        <v>10</v>
      </c>
      <c r="C219" s="77" t="s">
        <v>818</v>
      </c>
      <c r="D219" s="76" t="s">
        <v>35</v>
      </c>
      <c r="E219" s="32">
        <v>1</v>
      </c>
      <c r="F219" s="23"/>
      <c r="G219" s="64"/>
      <c r="H219" s="29"/>
      <c r="I219" s="23"/>
      <c r="J219" s="23"/>
      <c r="K219" s="25"/>
      <c r="L219" s="29"/>
      <c r="M219" s="26"/>
      <c r="N219" s="26"/>
      <c r="O219" s="26"/>
      <c r="P219" s="25"/>
    </row>
    <row r="220" spans="1:16" ht="24">
      <c r="A220" s="66">
        <f t="shared" si="9"/>
        <v>164</v>
      </c>
      <c r="B220" s="22" t="s">
        <v>10</v>
      </c>
      <c r="C220" s="77" t="s">
        <v>819</v>
      </c>
      <c r="D220" s="76" t="s">
        <v>175</v>
      </c>
      <c r="E220" s="32">
        <v>1</v>
      </c>
      <c r="F220" s="23"/>
      <c r="G220" s="64"/>
      <c r="H220" s="29"/>
      <c r="I220" s="36"/>
      <c r="J220" s="36"/>
      <c r="K220" s="25"/>
      <c r="L220" s="29"/>
      <c r="M220" s="26"/>
      <c r="N220" s="26"/>
      <c r="O220" s="26"/>
      <c r="P220" s="25"/>
    </row>
    <row r="221" spans="1:16" ht="36">
      <c r="A221" s="66">
        <f t="shared" si="9"/>
        <v>165</v>
      </c>
      <c r="B221" s="22" t="s">
        <v>10</v>
      </c>
      <c r="C221" s="77" t="s">
        <v>909</v>
      </c>
      <c r="D221" s="76" t="s">
        <v>35</v>
      </c>
      <c r="E221" s="32">
        <v>1</v>
      </c>
      <c r="F221" s="23"/>
      <c r="G221" s="64"/>
      <c r="H221" s="29"/>
      <c r="I221" s="36"/>
      <c r="J221" s="36"/>
      <c r="K221" s="25"/>
      <c r="L221" s="29"/>
      <c r="M221" s="26"/>
      <c r="N221" s="26"/>
      <c r="O221" s="26"/>
      <c r="P221" s="25"/>
    </row>
    <row r="222" spans="1:16" ht="12.75">
      <c r="A222" s="66"/>
      <c r="B222" s="22"/>
      <c r="C222" s="181"/>
      <c r="D222" s="76"/>
      <c r="E222" s="32"/>
      <c r="F222" s="23"/>
      <c r="G222" s="64"/>
      <c r="H222" s="29"/>
      <c r="I222" s="36"/>
      <c r="J222" s="36"/>
      <c r="K222" s="25"/>
      <c r="L222" s="29"/>
      <c r="M222" s="26"/>
      <c r="N222" s="26"/>
      <c r="O222" s="26"/>
      <c r="P222" s="25"/>
    </row>
    <row r="223" spans="1:16" ht="24">
      <c r="A223" s="66">
        <f>A221+1</f>
        <v>166</v>
      </c>
      <c r="B223" s="22" t="s">
        <v>10</v>
      </c>
      <c r="C223" s="77" t="s">
        <v>820</v>
      </c>
      <c r="D223" s="76" t="s">
        <v>35</v>
      </c>
      <c r="E223" s="32">
        <v>3</v>
      </c>
      <c r="F223" s="23"/>
      <c r="G223" s="64"/>
      <c r="H223" s="29"/>
      <c r="I223" s="25"/>
      <c r="J223" s="36"/>
      <c r="K223" s="25"/>
      <c r="L223" s="29"/>
      <c r="M223" s="26"/>
      <c r="N223" s="26"/>
      <c r="O223" s="26"/>
      <c r="P223" s="25"/>
    </row>
    <row r="224" spans="1:16" ht="24">
      <c r="A224" s="66">
        <f t="shared" si="9"/>
        <v>167</v>
      </c>
      <c r="B224" s="22" t="s">
        <v>10</v>
      </c>
      <c r="C224" s="89" t="s">
        <v>911</v>
      </c>
      <c r="D224" s="90" t="s">
        <v>35</v>
      </c>
      <c r="E224" s="32">
        <v>1</v>
      </c>
      <c r="F224" s="23"/>
      <c r="G224" s="64"/>
      <c r="H224" s="29"/>
      <c r="I224" s="25"/>
      <c r="J224" s="36"/>
      <c r="K224" s="25"/>
      <c r="L224" s="29"/>
      <c r="M224" s="26"/>
      <c r="N224" s="26"/>
      <c r="O224" s="26"/>
      <c r="P224" s="25"/>
    </row>
    <row r="225" spans="1:16" ht="48">
      <c r="A225" s="66">
        <f t="shared" si="9"/>
        <v>168</v>
      </c>
      <c r="B225" s="22" t="s">
        <v>10</v>
      </c>
      <c r="C225" s="89" t="s">
        <v>1209</v>
      </c>
      <c r="D225" s="90" t="s">
        <v>35</v>
      </c>
      <c r="E225" s="32">
        <v>4</v>
      </c>
      <c r="F225" s="23"/>
      <c r="G225" s="64"/>
      <c r="H225" s="29"/>
      <c r="I225" s="25"/>
      <c r="J225" s="36"/>
      <c r="K225" s="25"/>
      <c r="L225" s="29"/>
      <c r="M225" s="26"/>
      <c r="N225" s="26"/>
      <c r="O225" s="26"/>
      <c r="P225" s="25"/>
    </row>
    <row r="226" spans="1:16" ht="12.75">
      <c r="A226" s="66">
        <f t="shared" si="9"/>
        <v>169</v>
      </c>
      <c r="B226" s="22" t="s">
        <v>10</v>
      </c>
      <c r="C226" s="89" t="s">
        <v>910</v>
      </c>
      <c r="D226" s="90" t="s">
        <v>35</v>
      </c>
      <c r="E226" s="32">
        <v>3</v>
      </c>
      <c r="F226" s="23"/>
      <c r="G226" s="64"/>
      <c r="H226" s="29"/>
      <c r="I226" s="25"/>
      <c r="J226" s="36"/>
      <c r="K226" s="25"/>
      <c r="L226" s="29"/>
      <c r="M226" s="26"/>
      <c r="N226" s="26"/>
      <c r="O226" s="26"/>
      <c r="P226" s="25"/>
    </row>
    <row r="227" spans="1:16" ht="12.75">
      <c r="A227" s="66">
        <f t="shared" si="9"/>
        <v>170</v>
      </c>
      <c r="B227" s="22" t="s">
        <v>10</v>
      </c>
      <c r="C227" s="89" t="s">
        <v>816</v>
      </c>
      <c r="D227" s="90" t="s">
        <v>35</v>
      </c>
      <c r="E227" s="32">
        <v>3</v>
      </c>
      <c r="F227" s="23"/>
      <c r="G227" s="64"/>
      <c r="H227" s="29"/>
      <c r="I227" s="25"/>
      <c r="J227" s="36"/>
      <c r="K227" s="25"/>
      <c r="L227" s="29"/>
      <c r="M227" s="26"/>
      <c r="N227" s="26"/>
      <c r="O227" s="26"/>
      <c r="P227" s="25"/>
    </row>
    <row r="228" spans="1:16" ht="36">
      <c r="A228" s="66">
        <f t="shared" si="9"/>
        <v>171</v>
      </c>
      <c r="B228" s="22" t="s">
        <v>10</v>
      </c>
      <c r="C228" s="89" t="s">
        <v>1210</v>
      </c>
      <c r="D228" s="90" t="s">
        <v>0</v>
      </c>
      <c r="E228" s="32">
        <v>5</v>
      </c>
      <c r="F228" s="23"/>
      <c r="G228" s="64"/>
      <c r="H228" s="29"/>
      <c r="I228" s="25"/>
      <c r="J228" s="36"/>
      <c r="K228" s="25"/>
      <c r="L228" s="29"/>
      <c r="M228" s="26"/>
      <c r="N228" s="26"/>
      <c r="O228" s="26"/>
      <c r="P228" s="25"/>
    </row>
    <row r="229" spans="1:16" ht="12.75">
      <c r="A229" s="66"/>
      <c r="B229" s="66"/>
      <c r="C229" s="33"/>
      <c r="D229" s="64"/>
      <c r="E229" s="23"/>
      <c r="F229" s="36"/>
      <c r="G229" s="36"/>
      <c r="H229" s="36"/>
      <c r="I229" s="63"/>
      <c r="J229" s="36"/>
      <c r="K229" s="36"/>
      <c r="L229" s="63"/>
      <c r="M229" s="63"/>
      <c r="N229" s="63"/>
      <c r="O229" s="63"/>
      <c r="P229" s="62"/>
    </row>
    <row r="230" spans="1:16" ht="12.75">
      <c r="A230" s="66"/>
      <c r="B230" s="22"/>
      <c r="C230" s="108" t="s">
        <v>821</v>
      </c>
      <c r="D230" s="76" t="s">
        <v>85</v>
      </c>
      <c r="E230" s="32" t="s">
        <v>85</v>
      </c>
      <c r="F230" s="23"/>
      <c r="G230" s="64"/>
      <c r="H230" s="29"/>
      <c r="I230" s="36"/>
      <c r="J230" s="36"/>
      <c r="K230" s="25"/>
      <c r="L230" s="29"/>
      <c r="M230" s="26"/>
      <c r="N230" s="26"/>
      <c r="O230" s="26"/>
      <c r="P230" s="25"/>
    </row>
    <row r="231" spans="1:16" ht="63.75">
      <c r="A231" s="66">
        <f>A228+1</f>
        <v>172</v>
      </c>
      <c r="B231" s="22" t="s">
        <v>10</v>
      </c>
      <c r="C231" s="200" t="s">
        <v>1217</v>
      </c>
      <c r="D231" s="90" t="s">
        <v>35</v>
      </c>
      <c r="E231" s="32">
        <v>1</v>
      </c>
      <c r="F231" s="23"/>
      <c r="G231" s="64"/>
      <c r="H231" s="29"/>
      <c r="I231" s="23"/>
      <c r="J231" s="23"/>
      <c r="K231" s="25"/>
      <c r="L231" s="29"/>
      <c r="M231" s="26"/>
      <c r="N231" s="26"/>
      <c r="O231" s="26"/>
      <c r="P231" s="25"/>
    </row>
    <row r="232" spans="1:16" ht="51">
      <c r="A232" s="66">
        <f aca="true" t="shared" si="10" ref="A232:A241">A231+1</f>
        <v>173</v>
      </c>
      <c r="B232" s="22" t="s">
        <v>10</v>
      </c>
      <c r="C232" s="199" t="s">
        <v>1218</v>
      </c>
      <c r="D232" s="76" t="s">
        <v>35</v>
      </c>
      <c r="E232" s="32">
        <v>1</v>
      </c>
      <c r="F232" s="23"/>
      <c r="G232" s="64"/>
      <c r="H232" s="29"/>
      <c r="I232" s="23"/>
      <c r="J232" s="23"/>
      <c r="K232" s="25"/>
      <c r="L232" s="29"/>
      <c r="M232" s="26"/>
      <c r="N232" s="26"/>
      <c r="O232" s="26"/>
      <c r="P232" s="25"/>
    </row>
    <row r="233" spans="1:16" ht="51">
      <c r="A233" s="66">
        <f t="shared" si="10"/>
        <v>174</v>
      </c>
      <c r="B233" s="22" t="s">
        <v>10</v>
      </c>
      <c r="C233" s="199" t="s">
        <v>1219</v>
      </c>
      <c r="D233" s="76" t="s">
        <v>35</v>
      </c>
      <c r="E233" s="32">
        <v>2</v>
      </c>
      <c r="F233" s="23"/>
      <c r="G233" s="64"/>
      <c r="H233" s="29"/>
      <c r="I233" s="23"/>
      <c r="J233" s="23"/>
      <c r="K233" s="25"/>
      <c r="L233" s="29"/>
      <c r="M233" s="26"/>
      <c r="N233" s="26"/>
      <c r="O233" s="26"/>
      <c r="P233" s="25"/>
    </row>
    <row r="234" spans="1:16" ht="63.75">
      <c r="A234" s="66">
        <f t="shared" si="10"/>
        <v>175</v>
      </c>
      <c r="B234" s="22" t="s">
        <v>10</v>
      </c>
      <c r="C234" s="199" t="s">
        <v>1220</v>
      </c>
      <c r="D234" s="76" t="s">
        <v>35</v>
      </c>
      <c r="E234" s="32">
        <v>1</v>
      </c>
      <c r="F234" s="23"/>
      <c r="G234" s="64"/>
      <c r="H234" s="29"/>
      <c r="I234" s="23"/>
      <c r="J234" s="23"/>
      <c r="K234" s="25"/>
      <c r="L234" s="29"/>
      <c r="M234" s="26"/>
      <c r="N234" s="26"/>
      <c r="O234" s="26"/>
      <c r="P234" s="25"/>
    </row>
    <row r="235" spans="1:16" ht="60">
      <c r="A235" s="66">
        <f>A234+1</f>
        <v>176</v>
      </c>
      <c r="B235" s="22" t="s">
        <v>10</v>
      </c>
      <c r="C235" s="77" t="s">
        <v>784</v>
      </c>
      <c r="D235" s="76" t="s">
        <v>0</v>
      </c>
      <c r="E235" s="32">
        <v>2.2</v>
      </c>
      <c r="F235" s="23"/>
      <c r="G235" s="64"/>
      <c r="H235" s="29"/>
      <c r="I235" s="36"/>
      <c r="J235" s="36"/>
      <c r="K235" s="25"/>
      <c r="L235" s="29"/>
      <c r="M235" s="26"/>
      <c r="N235" s="26"/>
      <c r="O235" s="26"/>
      <c r="P235" s="25"/>
    </row>
    <row r="236" spans="1:16" ht="24">
      <c r="A236" s="66">
        <f>A235+1</f>
        <v>177</v>
      </c>
      <c r="B236" s="22" t="s">
        <v>10</v>
      </c>
      <c r="C236" s="77" t="s">
        <v>822</v>
      </c>
      <c r="D236" s="76" t="s">
        <v>2</v>
      </c>
      <c r="E236" s="32">
        <v>7.5</v>
      </c>
      <c r="F236" s="23"/>
      <c r="G236" s="64"/>
      <c r="H236" s="29"/>
      <c r="I236" s="23"/>
      <c r="J236" s="23"/>
      <c r="K236" s="25"/>
      <c r="L236" s="29"/>
      <c r="M236" s="26"/>
      <c r="N236" s="26"/>
      <c r="O236" s="26"/>
      <c r="P236" s="25"/>
    </row>
    <row r="237" spans="1:16" ht="24">
      <c r="A237" s="66">
        <f t="shared" si="10"/>
        <v>178</v>
      </c>
      <c r="B237" s="22" t="s">
        <v>10</v>
      </c>
      <c r="C237" s="77" t="s">
        <v>823</v>
      </c>
      <c r="D237" s="76" t="s">
        <v>2</v>
      </c>
      <c r="E237" s="32">
        <v>2.5</v>
      </c>
      <c r="F237" s="23"/>
      <c r="G237" s="64"/>
      <c r="H237" s="29"/>
      <c r="I237" s="23"/>
      <c r="J237" s="23"/>
      <c r="K237" s="25"/>
      <c r="L237" s="29"/>
      <c r="M237" s="26"/>
      <c r="N237" s="26"/>
      <c r="O237" s="26"/>
      <c r="P237" s="25"/>
    </row>
    <row r="238" spans="1:16" ht="24">
      <c r="A238" s="66">
        <f t="shared" si="10"/>
        <v>179</v>
      </c>
      <c r="B238" s="22" t="s">
        <v>10</v>
      </c>
      <c r="C238" s="77" t="s">
        <v>912</v>
      </c>
      <c r="D238" s="76" t="s">
        <v>2</v>
      </c>
      <c r="E238" s="32">
        <v>1</v>
      </c>
      <c r="F238" s="23"/>
      <c r="G238" s="64"/>
      <c r="H238" s="29"/>
      <c r="I238" s="23"/>
      <c r="J238" s="23"/>
      <c r="K238" s="25"/>
      <c r="L238" s="29"/>
      <c r="M238" s="26"/>
      <c r="N238" s="26"/>
      <c r="O238" s="26"/>
      <c r="P238" s="25"/>
    </row>
    <row r="239" spans="1:16" ht="12.75">
      <c r="A239" s="66">
        <f>A238+1</f>
        <v>180</v>
      </c>
      <c r="B239" s="22" t="s">
        <v>10</v>
      </c>
      <c r="C239" s="89" t="s">
        <v>824</v>
      </c>
      <c r="D239" s="90" t="s">
        <v>3</v>
      </c>
      <c r="E239" s="32">
        <v>1</v>
      </c>
      <c r="F239" s="23"/>
      <c r="G239" s="64"/>
      <c r="H239" s="29"/>
      <c r="I239" s="36"/>
      <c r="J239" s="36"/>
      <c r="K239" s="25"/>
      <c r="L239" s="29"/>
      <c r="M239" s="26"/>
      <c r="N239" s="26"/>
      <c r="O239" s="26"/>
      <c r="P239" s="25"/>
    </row>
    <row r="240" spans="1:16" ht="24">
      <c r="A240" s="66">
        <f t="shared" si="10"/>
        <v>181</v>
      </c>
      <c r="B240" s="22" t="s">
        <v>10</v>
      </c>
      <c r="C240" s="89" t="s">
        <v>825</v>
      </c>
      <c r="D240" s="90" t="s">
        <v>35</v>
      </c>
      <c r="E240" s="32">
        <v>1</v>
      </c>
      <c r="F240" s="23"/>
      <c r="G240" s="64"/>
      <c r="H240" s="29"/>
      <c r="I240" s="36"/>
      <c r="J240" s="36"/>
      <c r="K240" s="25"/>
      <c r="L240" s="29"/>
      <c r="M240" s="26"/>
      <c r="N240" s="26"/>
      <c r="O240" s="26"/>
      <c r="P240" s="25"/>
    </row>
    <row r="241" spans="1:16" ht="25.5">
      <c r="A241" s="66">
        <f t="shared" si="10"/>
        <v>182</v>
      </c>
      <c r="B241" s="22" t="s">
        <v>10</v>
      </c>
      <c r="C241" s="200" t="s">
        <v>1016</v>
      </c>
      <c r="D241" s="202" t="s">
        <v>2</v>
      </c>
      <c r="E241" s="32">
        <v>11</v>
      </c>
      <c r="F241" s="23"/>
      <c r="G241" s="64"/>
      <c r="H241" s="29"/>
      <c r="I241" s="36"/>
      <c r="J241" s="36"/>
      <c r="K241" s="25"/>
      <c r="L241" s="29"/>
      <c r="M241" s="26"/>
      <c r="N241" s="26"/>
      <c r="O241" s="26"/>
      <c r="P241" s="25"/>
    </row>
    <row r="242" spans="1:16" ht="12.75">
      <c r="A242" s="66"/>
      <c r="B242" s="66"/>
      <c r="C242" s="33"/>
      <c r="D242" s="64"/>
      <c r="E242" s="23"/>
      <c r="F242" s="36"/>
      <c r="G242" s="36"/>
      <c r="H242" s="36"/>
      <c r="I242" s="63"/>
      <c r="J242" s="36"/>
      <c r="K242" s="36"/>
      <c r="L242" s="63"/>
      <c r="M242" s="63"/>
      <c r="N242" s="63"/>
      <c r="O242" s="63"/>
      <c r="P242" s="62"/>
    </row>
    <row r="243" spans="1:16" ht="12.75">
      <c r="A243" s="202"/>
      <c r="B243" s="159"/>
      <c r="C243" s="157" t="s">
        <v>826</v>
      </c>
      <c r="D243" s="202"/>
      <c r="E243" s="202"/>
      <c r="F243" s="202"/>
      <c r="G243" s="202"/>
      <c r="H243" s="202"/>
      <c r="I243" s="159"/>
      <c r="J243" s="159"/>
      <c r="K243" s="159"/>
      <c r="L243" s="159"/>
      <c r="M243" s="159"/>
      <c r="N243" s="159"/>
      <c r="O243" s="159"/>
      <c r="P243" s="159"/>
    </row>
    <row r="244" spans="1:16" ht="12.75">
      <c r="A244" s="66"/>
      <c r="B244" s="22"/>
      <c r="C244" s="170" t="s">
        <v>913</v>
      </c>
      <c r="D244" s="32"/>
      <c r="E244" s="90"/>
      <c r="F244" s="23"/>
      <c r="G244" s="64"/>
      <c r="H244" s="29"/>
      <c r="I244" s="23"/>
      <c r="J244" s="36"/>
      <c r="K244" s="25"/>
      <c r="L244" s="29"/>
      <c r="M244" s="26"/>
      <c r="N244" s="26"/>
      <c r="O244" s="26"/>
      <c r="P244" s="25"/>
    </row>
    <row r="245" spans="1:16" ht="12.75">
      <c r="A245" s="66"/>
      <c r="B245" s="22"/>
      <c r="C245" s="90" t="s">
        <v>184</v>
      </c>
      <c r="D245" s="32"/>
      <c r="E245" s="90"/>
      <c r="F245" s="23"/>
      <c r="G245" s="64"/>
      <c r="H245" s="29"/>
      <c r="I245" s="25"/>
      <c r="J245" s="36"/>
      <c r="K245" s="25"/>
      <c r="L245" s="29"/>
      <c r="M245" s="26"/>
      <c r="N245" s="26"/>
      <c r="O245" s="26"/>
      <c r="P245" s="25"/>
    </row>
    <row r="246" spans="1:16" ht="72">
      <c r="A246" s="66">
        <f>A241+1</f>
        <v>183</v>
      </c>
      <c r="B246" s="22" t="s">
        <v>10</v>
      </c>
      <c r="C246" s="89" t="s">
        <v>1143</v>
      </c>
      <c r="D246" s="32" t="s">
        <v>175</v>
      </c>
      <c r="E246" s="90">
        <v>1</v>
      </c>
      <c r="F246" s="23"/>
      <c r="G246" s="64"/>
      <c r="H246" s="29"/>
      <c r="I246" s="36"/>
      <c r="J246" s="36"/>
      <c r="K246" s="25"/>
      <c r="L246" s="29"/>
      <c r="M246" s="26"/>
      <c r="N246" s="26"/>
      <c r="O246" s="26"/>
      <c r="P246" s="25"/>
    </row>
    <row r="247" spans="1:16" ht="60">
      <c r="A247" s="66">
        <f aca="true" t="shared" si="11" ref="A247:A254">A246+1</f>
        <v>184</v>
      </c>
      <c r="B247" s="22" t="s">
        <v>10</v>
      </c>
      <c r="C247" s="91" t="s">
        <v>1144</v>
      </c>
      <c r="D247" s="32" t="s">
        <v>175</v>
      </c>
      <c r="E247" s="90">
        <v>1</v>
      </c>
      <c r="F247" s="23"/>
      <c r="G247" s="64"/>
      <c r="H247" s="29"/>
      <c r="I247" s="36"/>
      <c r="J247" s="36"/>
      <c r="K247" s="25"/>
      <c r="L247" s="29"/>
      <c r="M247" s="26"/>
      <c r="N247" s="26"/>
      <c r="O247" s="26"/>
      <c r="P247" s="25"/>
    </row>
    <row r="248" spans="1:16" ht="60">
      <c r="A248" s="66">
        <f t="shared" si="11"/>
        <v>185</v>
      </c>
      <c r="B248" s="22" t="s">
        <v>10</v>
      </c>
      <c r="C248" s="91" t="s">
        <v>1145</v>
      </c>
      <c r="D248" s="32" t="s">
        <v>175</v>
      </c>
      <c r="E248" s="90">
        <v>1</v>
      </c>
      <c r="F248" s="23"/>
      <c r="G248" s="64"/>
      <c r="H248" s="29"/>
      <c r="I248" s="36"/>
      <c r="J248" s="36"/>
      <c r="K248" s="25"/>
      <c r="L248" s="29"/>
      <c r="M248" s="26"/>
      <c r="N248" s="26"/>
      <c r="O248" s="26"/>
      <c r="P248" s="25"/>
    </row>
    <row r="249" spans="1:16" ht="60">
      <c r="A249" s="66">
        <f t="shared" si="11"/>
        <v>186</v>
      </c>
      <c r="B249" s="22" t="s">
        <v>10</v>
      </c>
      <c r="C249" s="91" t="s">
        <v>1146</v>
      </c>
      <c r="D249" s="32" t="s">
        <v>175</v>
      </c>
      <c r="E249" s="90">
        <v>3</v>
      </c>
      <c r="F249" s="23"/>
      <c r="G249" s="64"/>
      <c r="H249" s="29"/>
      <c r="I249" s="36"/>
      <c r="J249" s="36"/>
      <c r="K249" s="25"/>
      <c r="L249" s="29"/>
      <c r="M249" s="26"/>
      <c r="N249" s="26"/>
      <c r="O249" s="26"/>
      <c r="P249" s="25"/>
    </row>
    <row r="250" spans="1:16" ht="60">
      <c r="A250" s="66">
        <f t="shared" si="11"/>
        <v>187</v>
      </c>
      <c r="B250" s="22" t="s">
        <v>10</v>
      </c>
      <c r="C250" s="91" t="s">
        <v>1147</v>
      </c>
      <c r="D250" s="32" t="s">
        <v>175</v>
      </c>
      <c r="E250" s="90">
        <v>3</v>
      </c>
      <c r="F250" s="23"/>
      <c r="G250" s="64"/>
      <c r="H250" s="29"/>
      <c r="I250" s="36"/>
      <c r="J250" s="36"/>
      <c r="K250" s="25"/>
      <c r="L250" s="29"/>
      <c r="M250" s="26"/>
      <c r="N250" s="26"/>
      <c r="O250" s="26"/>
      <c r="P250" s="25"/>
    </row>
    <row r="251" spans="1:16" ht="60">
      <c r="A251" s="66">
        <f t="shared" si="11"/>
        <v>188</v>
      </c>
      <c r="B251" s="22" t="s">
        <v>10</v>
      </c>
      <c r="C251" s="91" t="s">
        <v>1148</v>
      </c>
      <c r="D251" s="32" t="s">
        <v>175</v>
      </c>
      <c r="E251" s="90">
        <v>1</v>
      </c>
      <c r="F251" s="23"/>
      <c r="G251" s="64"/>
      <c r="H251" s="29"/>
      <c r="I251" s="36"/>
      <c r="J251" s="36"/>
      <c r="K251" s="25"/>
      <c r="L251" s="29"/>
      <c r="M251" s="26"/>
      <c r="N251" s="26"/>
      <c r="O251" s="26"/>
      <c r="P251" s="25"/>
    </row>
    <row r="252" spans="1:16" ht="60">
      <c r="A252" s="66">
        <f t="shared" si="11"/>
        <v>189</v>
      </c>
      <c r="B252" s="22" t="s">
        <v>10</v>
      </c>
      <c r="C252" s="91" t="s">
        <v>1149</v>
      </c>
      <c r="D252" s="32" t="s">
        <v>175</v>
      </c>
      <c r="E252" s="90">
        <v>1</v>
      </c>
      <c r="F252" s="23"/>
      <c r="G252" s="64"/>
      <c r="H252" s="29"/>
      <c r="I252" s="36"/>
      <c r="J252" s="36"/>
      <c r="K252" s="25"/>
      <c r="L252" s="29"/>
      <c r="M252" s="26"/>
      <c r="N252" s="26"/>
      <c r="O252" s="26"/>
      <c r="P252" s="25"/>
    </row>
    <row r="253" spans="1:16" ht="60">
      <c r="A253" s="66">
        <f t="shared" si="11"/>
        <v>190</v>
      </c>
      <c r="B253" s="22" t="s">
        <v>10</v>
      </c>
      <c r="C253" s="91" t="s">
        <v>1150</v>
      </c>
      <c r="D253" s="32" t="s">
        <v>175</v>
      </c>
      <c r="E253" s="90">
        <v>3</v>
      </c>
      <c r="F253" s="23"/>
      <c r="G253" s="64"/>
      <c r="H253" s="29"/>
      <c r="I253" s="25"/>
      <c r="J253" s="36"/>
      <c r="K253" s="25"/>
      <c r="L253" s="29"/>
      <c r="M253" s="26"/>
      <c r="N253" s="26"/>
      <c r="O253" s="26"/>
      <c r="P253" s="25"/>
    </row>
    <row r="254" spans="1:16" ht="60">
      <c r="A254" s="66">
        <f t="shared" si="11"/>
        <v>191</v>
      </c>
      <c r="B254" s="22" t="s">
        <v>10</v>
      </c>
      <c r="C254" s="91" t="s">
        <v>1151</v>
      </c>
      <c r="D254" s="32" t="s">
        <v>175</v>
      </c>
      <c r="E254" s="90">
        <v>3</v>
      </c>
      <c r="F254" s="23"/>
      <c r="G254" s="64"/>
      <c r="H254" s="29"/>
      <c r="I254" s="25"/>
      <c r="J254" s="36"/>
      <c r="K254" s="25"/>
      <c r="L254" s="29"/>
      <c r="M254" s="26"/>
      <c r="N254" s="26"/>
      <c r="O254" s="26"/>
      <c r="P254" s="25"/>
    </row>
    <row r="255" spans="1:16" ht="24">
      <c r="A255" s="66"/>
      <c r="B255" s="22"/>
      <c r="C255" s="32" t="s">
        <v>183</v>
      </c>
      <c r="D255" s="32"/>
      <c r="E255" s="90"/>
      <c r="F255" s="23"/>
      <c r="G255" s="64"/>
      <c r="H255" s="29"/>
      <c r="I255" s="25"/>
      <c r="J255" s="36"/>
      <c r="K255" s="25"/>
      <c r="L255" s="29"/>
      <c r="M255" s="26"/>
      <c r="N255" s="26"/>
      <c r="O255" s="26"/>
      <c r="P255" s="25"/>
    </row>
    <row r="256" spans="1:16" ht="36">
      <c r="A256" s="66">
        <f>A254+1</f>
        <v>192</v>
      </c>
      <c r="B256" s="22" t="s">
        <v>10</v>
      </c>
      <c r="C256" s="89" t="s">
        <v>914</v>
      </c>
      <c r="D256" s="32" t="s">
        <v>35</v>
      </c>
      <c r="E256" s="90">
        <v>2</v>
      </c>
      <c r="F256" s="23"/>
      <c r="G256" s="64"/>
      <c r="H256" s="29"/>
      <c r="I256" s="23"/>
      <c r="J256" s="36"/>
      <c r="K256" s="25"/>
      <c r="L256" s="29"/>
      <c r="M256" s="26"/>
      <c r="N256" s="26"/>
      <c r="O256" s="26"/>
      <c r="P256" s="25"/>
    </row>
    <row r="257" spans="1:16" ht="36">
      <c r="A257" s="66">
        <f aca="true" t="shared" si="12" ref="A257:A264">A256+1</f>
        <v>193</v>
      </c>
      <c r="B257" s="22" t="s">
        <v>10</v>
      </c>
      <c r="C257" s="89" t="s">
        <v>182</v>
      </c>
      <c r="D257" s="32" t="s">
        <v>35</v>
      </c>
      <c r="E257" s="90">
        <v>2</v>
      </c>
      <c r="F257" s="23"/>
      <c r="G257" s="64"/>
      <c r="H257" s="29"/>
      <c r="I257" s="23"/>
      <c r="J257" s="36"/>
      <c r="K257" s="25"/>
      <c r="L257" s="29"/>
      <c r="M257" s="26"/>
      <c r="N257" s="26"/>
      <c r="O257" s="26"/>
      <c r="P257" s="25"/>
    </row>
    <row r="258" spans="1:16" ht="24">
      <c r="A258" s="66">
        <f t="shared" si="12"/>
        <v>194</v>
      </c>
      <c r="B258" s="22" t="s">
        <v>10</v>
      </c>
      <c r="C258" s="89" t="s">
        <v>915</v>
      </c>
      <c r="D258" s="32" t="s">
        <v>35</v>
      </c>
      <c r="E258" s="107" t="s">
        <v>181</v>
      </c>
      <c r="F258" s="23"/>
      <c r="G258" s="64"/>
      <c r="H258" s="29"/>
      <c r="I258" s="23"/>
      <c r="J258" s="36"/>
      <c r="K258" s="25"/>
      <c r="L258" s="29"/>
      <c r="M258" s="26"/>
      <c r="N258" s="26"/>
      <c r="O258" s="26"/>
      <c r="P258" s="25"/>
    </row>
    <row r="259" spans="1:16" ht="24">
      <c r="A259" s="66">
        <f t="shared" si="12"/>
        <v>195</v>
      </c>
      <c r="B259" s="22" t="s">
        <v>10</v>
      </c>
      <c r="C259" s="89" t="s">
        <v>916</v>
      </c>
      <c r="D259" s="32" t="s">
        <v>35</v>
      </c>
      <c r="E259" s="90">
        <v>1</v>
      </c>
      <c r="F259" s="23"/>
      <c r="G259" s="64"/>
      <c r="H259" s="29"/>
      <c r="I259" s="36"/>
      <c r="J259" s="36"/>
      <c r="K259" s="25"/>
      <c r="L259" s="29"/>
      <c r="M259" s="26"/>
      <c r="N259" s="26"/>
      <c r="O259" s="26"/>
      <c r="P259" s="25"/>
    </row>
    <row r="260" spans="1:16" ht="12.75">
      <c r="A260" s="66">
        <f t="shared" si="12"/>
        <v>196</v>
      </c>
      <c r="B260" s="22" t="s">
        <v>10</v>
      </c>
      <c r="C260" s="89" t="s">
        <v>917</v>
      </c>
      <c r="D260" s="32" t="s">
        <v>35</v>
      </c>
      <c r="E260" s="90">
        <v>1</v>
      </c>
      <c r="F260" s="23"/>
      <c r="G260" s="64"/>
      <c r="H260" s="29"/>
      <c r="I260" s="36"/>
      <c r="J260" s="36"/>
      <c r="K260" s="25"/>
      <c r="L260" s="29"/>
      <c r="M260" s="26"/>
      <c r="N260" s="26"/>
      <c r="O260" s="26"/>
      <c r="P260" s="25"/>
    </row>
    <row r="261" spans="1:16" ht="36">
      <c r="A261" s="66">
        <f t="shared" si="12"/>
        <v>197</v>
      </c>
      <c r="B261" s="22" t="s">
        <v>10</v>
      </c>
      <c r="C261" s="89" t="s">
        <v>180</v>
      </c>
      <c r="D261" s="32" t="s">
        <v>35</v>
      </c>
      <c r="E261" s="90">
        <v>9</v>
      </c>
      <c r="F261" s="23"/>
      <c r="G261" s="64"/>
      <c r="H261" s="29"/>
      <c r="I261" s="36"/>
      <c r="J261" s="36"/>
      <c r="K261" s="25"/>
      <c r="L261" s="29"/>
      <c r="M261" s="26"/>
      <c r="N261" s="26"/>
      <c r="O261" s="26"/>
      <c r="P261" s="25"/>
    </row>
    <row r="262" spans="1:16" ht="24">
      <c r="A262" s="66">
        <f t="shared" si="12"/>
        <v>198</v>
      </c>
      <c r="B262" s="22" t="s">
        <v>10</v>
      </c>
      <c r="C262" s="89" t="s">
        <v>918</v>
      </c>
      <c r="D262" s="32" t="s">
        <v>35</v>
      </c>
      <c r="E262" s="90">
        <v>8</v>
      </c>
      <c r="F262" s="23"/>
      <c r="G262" s="64"/>
      <c r="H262" s="29"/>
      <c r="I262" s="36"/>
      <c r="J262" s="36"/>
      <c r="K262" s="25"/>
      <c r="L262" s="29"/>
      <c r="M262" s="26"/>
      <c r="N262" s="26"/>
      <c r="O262" s="26"/>
      <c r="P262" s="25"/>
    </row>
    <row r="263" spans="1:16" ht="36">
      <c r="A263" s="66">
        <f t="shared" si="12"/>
        <v>199</v>
      </c>
      <c r="B263" s="22" t="s">
        <v>10</v>
      </c>
      <c r="C263" s="89" t="s">
        <v>919</v>
      </c>
      <c r="D263" s="32" t="s">
        <v>35</v>
      </c>
      <c r="E263" s="90">
        <v>9</v>
      </c>
      <c r="F263" s="23"/>
      <c r="G263" s="64"/>
      <c r="H263" s="29"/>
      <c r="I263" s="36"/>
      <c r="J263" s="36"/>
      <c r="K263" s="25"/>
      <c r="L263" s="29"/>
      <c r="M263" s="26"/>
      <c r="N263" s="26"/>
      <c r="O263" s="26"/>
      <c r="P263" s="25"/>
    </row>
    <row r="264" spans="1:16" ht="24">
      <c r="A264" s="66">
        <f t="shared" si="12"/>
        <v>200</v>
      </c>
      <c r="B264" s="22" t="s">
        <v>10</v>
      </c>
      <c r="C264" s="89" t="s">
        <v>920</v>
      </c>
      <c r="D264" s="32" t="s">
        <v>35</v>
      </c>
      <c r="E264" s="90">
        <v>8</v>
      </c>
      <c r="F264" s="23"/>
      <c r="G264" s="64"/>
      <c r="H264" s="29"/>
      <c r="I264" s="36"/>
      <c r="J264" s="36"/>
      <c r="K264" s="25"/>
      <c r="L264" s="29"/>
      <c r="M264" s="26"/>
      <c r="N264" s="26"/>
      <c r="O264" s="26"/>
      <c r="P264" s="25"/>
    </row>
    <row r="265" spans="1:16" ht="12.75">
      <c r="A265" s="66"/>
      <c r="B265" s="22"/>
      <c r="C265" s="90" t="s">
        <v>179</v>
      </c>
      <c r="D265" s="32"/>
      <c r="E265" s="90"/>
      <c r="F265" s="23"/>
      <c r="G265" s="64"/>
      <c r="H265" s="29"/>
      <c r="I265" s="25"/>
      <c r="J265" s="36"/>
      <c r="K265" s="25"/>
      <c r="L265" s="29"/>
      <c r="M265" s="26"/>
      <c r="N265" s="26"/>
      <c r="O265" s="26"/>
      <c r="P265" s="25"/>
    </row>
    <row r="266" spans="1:16" ht="24">
      <c r="A266" s="66">
        <f>A264+1</f>
        <v>201</v>
      </c>
      <c r="B266" s="22" t="s">
        <v>10</v>
      </c>
      <c r="C266" s="89" t="s">
        <v>921</v>
      </c>
      <c r="D266" s="32" t="s">
        <v>2</v>
      </c>
      <c r="E266" s="106">
        <v>6</v>
      </c>
      <c r="F266" s="23"/>
      <c r="G266" s="64"/>
      <c r="H266" s="29"/>
      <c r="I266" s="23"/>
      <c r="J266" s="36"/>
      <c r="K266" s="25"/>
      <c r="L266" s="29"/>
      <c r="M266" s="26"/>
      <c r="N266" s="26"/>
      <c r="O266" s="26"/>
      <c r="P266" s="25"/>
    </row>
    <row r="267" spans="1:16" ht="24">
      <c r="A267" s="66">
        <f>A266+1</f>
        <v>202</v>
      </c>
      <c r="B267" s="22" t="s">
        <v>10</v>
      </c>
      <c r="C267" s="89" t="s">
        <v>178</v>
      </c>
      <c r="D267" s="32" t="s">
        <v>2</v>
      </c>
      <c r="E267" s="106">
        <v>21</v>
      </c>
      <c r="F267" s="23"/>
      <c r="G267" s="64"/>
      <c r="H267" s="29"/>
      <c r="I267" s="23"/>
      <c r="J267" s="36"/>
      <c r="K267" s="25"/>
      <c r="L267" s="29"/>
      <c r="M267" s="26"/>
      <c r="N267" s="26"/>
      <c r="O267" s="26"/>
      <c r="P267" s="25"/>
    </row>
    <row r="268" spans="1:16" ht="24">
      <c r="A268" s="66">
        <f>A267+1</f>
        <v>203</v>
      </c>
      <c r="B268" s="22" t="s">
        <v>10</v>
      </c>
      <c r="C268" s="89" t="s">
        <v>177</v>
      </c>
      <c r="D268" s="32" t="s">
        <v>2</v>
      </c>
      <c r="E268" s="106">
        <v>52</v>
      </c>
      <c r="F268" s="23"/>
      <c r="G268" s="64"/>
      <c r="H268" s="29"/>
      <c r="I268" s="23"/>
      <c r="J268" s="36"/>
      <c r="K268" s="25"/>
      <c r="L268" s="29"/>
      <c r="M268" s="26"/>
      <c r="N268" s="26"/>
      <c r="O268" s="26"/>
      <c r="P268" s="25"/>
    </row>
    <row r="269" spans="1:16" ht="24">
      <c r="A269" s="66">
        <f>A268+1</f>
        <v>204</v>
      </c>
      <c r="B269" s="22" t="s">
        <v>10</v>
      </c>
      <c r="C269" s="89" t="s">
        <v>176</v>
      </c>
      <c r="D269" s="32" t="s">
        <v>2</v>
      </c>
      <c r="E269" s="106">
        <v>122</v>
      </c>
      <c r="F269" s="23"/>
      <c r="G269" s="64"/>
      <c r="H269" s="29"/>
      <c r="I269" s="23"/>
      <c r="J269" s="36"/>
      <c r="K269" s="25"/>
      <c r="L269" s="29"/>
      <c r="M269" s="26"/>
      <c r="N269" s="26"/>
      <c r="O269" s="26"/>
      <c r="P269" s="25"/>
    </row>
    <row r="270" spans="1:16" ht="24">
      <c r="A270" s="66"/>
      <c r="B270" s="22"/>
      <c r="C270" s="32" t="s">
        <v>922</v>
      </c>
      <c r="D270" s="32"/>
      <c r="E270" s="90"/>
      <c r="F270" s="23"/>
      <c r="G270" s="64"/>
      <c r="H270" s="29"/>
      <c r="I270" s="36"/>
      <c r="J270" s="36"/>
      <c r="K270" s="25"/>
      <c r="L270" s="29"/>
      <c r="M270" s="26"/>
      <c r="N270" s="26"/>
      <c r="O270" s="26"/>
      <c r="P270" s="25"/>
    </row>
    <row r="271" spans="1:16" ht="24">
      <c r="A271" s="66">
        <f>A269+1</f>
        <v>205</v>
      </c>
      <c r="B271" s="22" t="s">
        <v>10</v>
      </c>
      <c r="C271" s="89" t="s">
        <v>844</v>
      </c>
      <c r="D271" s="32" t="s">
        <v>175</v>
      </c>
      <c r="E271" s="90">
        <v>4</v>
      </c>
      <c r="F271" s="23"/>
      <c r="G271" s="64"/>
      <c r="H271" s="29"/>
      <c r="I271" s="36"/>
      <c r="J271" s="36"/>
      <c r="K271" s="25"/>
      <c r="L271" s="29"/>
      <c r="M271" s="26"/>
      <c r="N271" s="26"/>
      <c r="O271" s="26"/>
      <c r="P271" s="25"/>
    </row>
    <row r="272" spans="1:16" ht="12.75">
      <c r="A272" s="66">
        <f aca="true" t="shared" si="13" ref="A272:A281">A271+1</f>
        <v>206</v>
      </c>
      <c r="B272" s="22" t="s">
        <v>10</v>
      </c>
      <c r="C272" s="89" t="s">
        <v>846</v>
      </c>
      <c r="D272" s="32" t="s">
        <v>175</v>
      </c>
      <c r="E272" s="90">
        <v>4</v>
      </c>
      <c r="F272" s="23"/>
      <c r="G272" s="64"/>
      <c r="H272" s="29"/>
      <c r="I272" s="36"/>
      <c r="J272" s="36"/>
      <c r="K272" s="25"/>
      <c r="L272" s="29"/>
      <c r="M272" s="26"/>
      <c r="N272" s="26"/>
      <c r="O272" s="26"/>
      <c r="P272" s="25"/>
    </row>
    <row r="273" spans="1:16" ht="12.75">
      <c r="A273" s="66">
        <f t="shared" si="13"/>
        <v>207</v>
      </c>
      <c r="B273" s="22" t="s">
        <v>10</v>
      </c>
      <c r="C273" s="89" t="s">
        <v>923</v>
      </c>
      <c r="D273" s="32" t="s">
        <v>175</v>
      </c>
      <c r="E273" s="90">
        <v>2</v>
      </c>
      <c r="F273" s="23"/>
      <c r="G273" s="64"/>
      <c r="H273" s="29"/>
      <c r="I273" s="36"/>
      <c r="J273" s="36"/>
      <c r="K273" s="25"/>
      <c r="L273" s="29"/>
      <c r="M273" s="26"/>
      <c r="N273" s="26"/>
      <c r="O273" s="26"/>
      <c r="P273" s="25"/>
    </row>
    <row r="274" spans="1:16" ht="12.75">
      <c r="A274" s="66">
        <f t="shared" si="13"/>
        <v>208</v>
      </c>
      <c r="B274" s="22" t="s">
        <v>10</v>
      </c>
      <c r="C274" s="89" t="s">
        <v>924</v>
      </c>
      <c r="D274" s="32" t="s">
        <v>175</v>
      </c>
      <c r="E274" s="90">
        <v>4</v>
      </c>
      <c r="F274" s="23"/>
      <c r="G274" s="64"/>
      <c r="H274" s="29"/>
      <c r="I274" s="36"/>
      <c r="J274" s="36"/>
      <c r="K274" s="25"/>
      <c r="L274" s="29"/>
      <c r="M274" s="26"/>
      <c r="N274" s="26"/>
      <c r="O274" s="26"/>
      <c r="P274" s="25"/>
    </row>
    <row r="275" spans="1:16" ht="48">
      <c r="A275" s="66">
        <f t="shared" si="13"/>
        <v>209</v>
      </c>
      <c r="B275" s="22" t="s">
        <v>10</v>
      </c>
      <c r="C275" s="89" t="s">
        <v>847</v>
      </c>
      <c r="D275" s="32" t="s">
        <v>175</v>
      </c>
      <c r="E275" s="90">
        <v>5</v>
      </c>
      <c r="F275" s="23"/>
      <c r="G275" s="64"/>
      <c r="H275" s="29"/>
      <c r="I275" s="25"/>
      <c r="J275" s="36"/>
      <c r="K275" s="25"/>
      <c r="L275" s="29"/>
      <c r="M275" s="26"/>
      <c r="N275" s="26"/>
      <c r="O275" s="26"/>
      <c r="P275" s="25"/>
    </row>
    <row r="276" spans="1:16" ht="12.75">
      <c r="A276" s="66">
        <f t="shared" si="13"/>
        <v>210</v>
      </c>
      <c r="B276" s="22" t="s">
        <v>10</v>
      </c>
      <c r="C276" s="105" t="s">
        <v>848</v>
      </c>
      <c r="D276" s="32" t="s">
        <v>175</v>
      </c>
      <c r="E276" s="90">
        <v>1</v>
      </c>
      <c r="F276" s="23"/>
      <c r="G276" s="64"/>
      <c r="H276" s="29"/>
      <c r="I276" s="25"/>
      <c r="J276" s="36"/>
      <c r="K276" s="25"/>
      <c r="L276" s="29"/>
      <c r="M276" s="26"/>
      <c r="N276" s="26"/>
      <c r="O276" s="26"/>
      <c r="P276" s="25"/>
    </row>
    <row r="277" spans="1:16" ht="24">
      <c r="A277" s="66">
        <f t="shared" si="13"/>
        <v>211</v>
      </c>
      <c r="B277" s="22" t="s">
        <v>10</v>
      </c>
      <c r="C277" s="89" t="s">
        <v>925</v>
      </c>
      <c r="D277" s="32" t="s">
        <v>175</v>
      </c>
      <c r="E277" s="90">
        <v>17</v>
      </c>
      <c r="F277" s="23"/>
      <c r="G277" s="64"/>
      <c r="H277" s="29"/>
      <c r="I277" s="36"/>
      <c r="J277" s="36"/>
      <c r="K277" s="25"/>
      <c r="L277" s="29"/>
      <c r="M277" s="26"/>
      <c r="N277" s="26"/>
      <c r="O277" s="26"/>
      <c r="P277" s="25"/>
    </row>
    <row r="278" spans="1:16" ht="36">
      <c r="A278" s="66">
        <f t="shared" si="13"/>
        <v>212</v>
      </c>
      <c r="B278" s="22" t="s">
        <v>10</v>
      </c>
      <c r="C278" s="89" t="s">
        <v>926</v>
      </c>
      <c r="D278" s="32" t="s">
        <v>175</v>
      </c>
      <c r="E278" s="90">
        <v>2</v>
      </c>
      <c r="F278" s="23"/>
      <c r="G278" s="64"/>
      <c r="H278" s="29"/>
      <c r="I278" s="25"/>
      <c r="J278" s="36"/>
      <c r="K278" s="25"/>
      <c r="L278" s="29"/>
      <c r="M278" s="26"/>
      <c r="N278" s="26"/>
      <c r="O278" s="26"/>
      <c r="P278" s="25"/>
    </row>
    <row r="279" spans="1:16" ht="36">
      <c r="A279" s="66">
        <f t="shared" si="13"/>
        <v>213</v>
      </c>
      <c r="B279" s="22" t="s">
        <v>10</v>
      </c>
      <c r="C279" s="89" t="s">
        <v>851</v>
      </c>
      <c r="D279" s="32" t="s">
        <v>35</v>
      </c>
      <c r="E279" s="90">
        <v>8</v>
      </c>
      <c r="F279" s="23"/>
      <c r="G279" s="64"/>
      <c r="H279" s="29"/>
      <c r="I279" s="23"/>
      <c r="J279" s="36"/>
      <c r="K279" s="25"/>
      <c r="L279" s="29"/>
      <c r="M279" s="26"/>
      <c r="N279" s="26"/>
      <c r="O279" s="26"/>
      <c r="P279" s="25"/>
    </row>
    <row r="280" spans="1:16" ht="12.75">
      <c r="A280" s="66">
        <f t="shared" si="13"/>
        <v>214</v>
      </c>
      <c r="B280" s="22" t="s">
        <v>10</v>
      </c>
      <c r="C280" s="105" t="s">
        <v>845</v>
      </c>
      <c r="D280" s="32" t="s">
        <v>35</v>
      </c>
      <c r="E280" s="90">
        <v>12</v>
      </c>
      <c r="F280" s="23"/>
      <c r="G280" s="64"/>
      <c r="H280" s="29"/>
      <c r="I280" s="23"/>
      <c r="J280" s="36"/>
      <c r="K280" s="25"/>
      <c r="L280" s="29"/>
      <c r="M280" s="26"/>
      <c r="N280" s="26"/>
      <c r="O280" s="26"/>
      <c r="P280" s="25"/>
    </row>
    <row r="281" spans="1:16" ht="36">
      <c r="A281" s="66">
        <f t="shared" si="13"/>
        <v>215</v>
      </c>
      <c r="B281" s="22" t="s">
        <v>10</v>
      </c>
      <c r="C281" s="89" t="s">
        <v>852</v>
      </c>
      <c r="D281" s="32" t="s">
        <v>172</v>
      </c>
      <c r="E281" s="90">
        <v>1</v>
      </c>
      <c r="F281" s="23"/>
      <c r="G281" s="64"/>
      <c r="H281" s="29"/>
      <c r="I281" s="25"/>
      <c r="J281" s="36"/>
      <c r="K281" s="25"/>
      <c r="L281" s="29"/>
      <c r="M281" s="26"/>
      <c r="N281" s="26"/>
      <c r="O281" s="26"/>
      <c r="P281" s="25"/>
    </row>
    <row r="282" spans="1:16" ht="12.75">
      <c r="A282" s="66"/>
      <c r="B282" s="22"/>
      <c r="C282" s="90" t="s">
        <v>174</v>
      </c>
      <c r="D282" s="32"/>
      <c r="E282" s="90"/>
      <c r="F282" s="23"/>
      <c r="G282" s="64"/>
      <c r="H282" s="29"/>
      <c r="I282" s="36"/>
      <c r="J282" s="36"/>
      <c r="K282" s="25"/>
      <c r="L282" s="29"/>
      <c r="M282" s="26"/>
      <c r="N282" s="26"/>
      <c r="O282" s="26"/>
      <c r="P282" s="25"/>
    </row>
    <row r="283" spans="1:16" ht="36">
      <c r="A283" s="66">
        <f>A281+1</f>
        <v>216</v>
      </c>
      <c r="B283" s="22" t="s">
        <v>10</v>
      </c>
      <c r="C283" s="89" t="s">
        <v>927</v>
      </c>
      <c r="D283" s="32" t="s">
        <v>35</v>
      </c>
      <c r="E283" s="90">
        <v>8</v>
      </c>
      <c r="F283" s="23"/>
      <c r="G283" s="64"/>
      <c r="H283" s="29"/>
      <c r="I283" s="23"/>
      <c r="J283" s="23"/>
      <c r="K283" s="25"/>
      <c r="L283" s="29"/>
      <c r="M283" s="26"/>
      <c r="N283" s="26"/>
      <c r="O283" s="26"/>
      <c r="P283" s="25"/>
    </row>
    <row r="284" spans="1:16" ht="12.75">
      <c r="A284" s="66">
        <f>A283+1</f>
        <v>217</v>
      </c>
      <c r="B284" s="22" t="s">
        <v>10</v>
      </c>
      <c r="C284" s="89" t="s">
        <v>173</v>
      </c>
      <c r="D284" s="32" t="s">
        <v>35</v>
      </c>
      <c r="E284" s="90">
        <v>12</v>
      </c>
      <c r="F284" s="23"/>
      <c r="G284" s="64"/>
      <c r="H284" s="29"/>
      <c r="I284" s="36"/>
      <c r="J284" s="36"/>
      <c r="K284" s="25"/>
      <c r="L284" s="29"/>
      <c r="M284" s="26"/>
      <c r="N284" s="26"/>
      <c r="O284" s="26"/>
      <c r="P284" s="25"/>
    </row>
    <row r="285" spans="1:16" ht="12.75">
      <c r="A285" s="66">
        <f>A284+1</f>
        <v>218</v>
      </c>
      <c r="B285" s="22" t="s">
        <v>10</v>
      </c>
      <c r="C285" s="89" t="s">
        <v>928</v>
      </c>
      <c r="D285" s="32" t="s">
        <v>35</v>
      </c>
      <c r="E285" s="90">
        <v>6</v>
      </c>
      <c r="F285" s="23"/>
      <c r="G285" s="64"/>
      <c r="H285" s="29"/>
      <c r="I285" s="36"/>
      <c r="J285" s="36"/>
      <c r="K285" s="25"/>
      <c r="L285" s="29"/>
      <c r="M285" s="26"/>
      <c r="N285" s="26"/>
      <c r="O285" s="26"/>
      <c r="P285" s="25"/>
    </row>
    <row r="286" spans="1:16" ht="24">
      <c r="A286" s="66">
        <f>A285+1</f>
        <v>219</v>
      </c>
      <c r="B286" s="22" t="s">
        <v>10</v>
      </c>
      <c r="C286" s="89" t="s">
        <v>929</v>
      </c>
      <c r="D286" s="32" t="s">
        <v>172</v>
      </c>
      <c r="E286" s="90">
        <v>1</v>
      </c>
      <c r="F286" s="23"/>
      <c r="G286" s="64"/>
      <c r="H286" s="29"/>
      <c r="I286" s="23"/>
      <c r="J286" s="36"/>
      <c r="K286" s="25"/>
      <c r="L286" s="29"/>
      <c r="M286" s="26"/>
      <c r="N286" s="26"/>
      <c r="O286" s="26"/>
      <c r="P286" s="25"/>
    </row>
    <row r="287" spans="1:16" ht="24">
      <c r="A287" s="66">
        <f>A286+1</f>
        <v>220</v>
      </c>
      <c r="B287" s="22" t="s">
        <v>10</v>
      </c>
      <c r="C287" s="89" t="s">
        <v>930</v>
      </c>
      <c r="D287" s="32" t="s">
        <v>35</v>
      </c>
      <c r="E287" s="90">
        <v>17</v>
      </c>
      <c r="F287" s="23"/>
      <c r="G287" s="64"/>
      <c r="H287" s="29"/>
      <c r="I287" s="25"/>
      <c r="J287" s="36"/>
      <c r="K287" s="25"/>
      <c r="L287" s="29"/>
      <c r="M287" s="26"/>
      <c r="N287" s="26"/>
      <c r="O287" s="26"/>
      <c r="P287" s="25"/>
    </row>
    <row r="288" spans="1:16" ht="24">
      <c r="A288" s="66">
        <f>A287+1</f>
        <v>221</v>
      </c>
      <c r="B288" s="22" t="s">
        <v>10</v>
      </c>
      <c r="C288" s="91" t="s">
        <v>931</v>
      </c>
      <c r="D288" s="32" t="s">
        <v>172</v>
      </c>
      <c r="E288" s="90">
        <v>1</v>
      </c>
      <c r="F288" s="23"/>
      <c r="G288" s="64"/>
      <c r="H288" s="29"/>
      <c r="I288" s="36"/>
      <c r="J288" s="36"/>
      <c r="K288" s="25"/>
      <c r="L288" s="29"/>
      <c r="M288" s="26"/>
      <c r="N288" s="26"/>
      <c r="O288" s="26"/>
      <c r="P288" s="25"/>
    </row>
    <row r="289" spans="1:16" ht="12.75">
      <c r="A289" s="66"/>
      <c r="B289" s="22"/>
      <c r="C289" s="91"/>
      <c r="D289" s="32"/>
      <c r="E289" s="90"/>
      <c r="F289" s="23"/>
      <c r="G289" s="64"/>
      <c r="H289" s="29"/>
      <c r="I289" s="36"/>
      <c r="J289" s="36"/>
      <c r="K289" s="25"/>
      <c r="L289" s="29"/>
      <c r="M289" s="26"/>
      <c r="N289" s="26"/>
      <c r="O289" s="26"/>
      <c r="P289" s="25"/>
    </row>
    <row r="290" spans="1:16" ht="12.75">
      <c r="A290" s="66"/>
      <c r="B290" s="22"/>
      <c r="C290" s="94" t="s">
        <v>971</v>
      </c>
      <c r="D290" s="90"/>
      <c r="E290" s="32"/>
      <c r="F290" s="23"/>
      <c r="G290" s="64"/>
      <c r="H290" s="29"/>
      <c r="I290" s="25"/>
      <c r="J290" s="36"/>
      <c r="K290" s="25"/>
      <c r="L290" s="29"/>
      <c r="M290" s="26"/>
      <c r="N290" s="26"/>
      <c r="O290" s="26"/>
      <c r="P290" s="25"/>
    </row>
    <row r="291" spans="1:16" ht="48">
      <c r="A291" s="66">
        <f>A288+1</f>
        <v>222</v>
      </c>
      <c r="B291" s="22" t="s">
        <v>10</v>
      </c>
      <c r="C291" s="89" t="s">
        <v>972</v>
      </c>
      <c r="D291" s="90" t="s">
        <v>862</v>
      </c>
      <c r="E291" s="32">
        <v>1</v>
      </c>
      <c r="F291" s="23"/>
      <c r="G291" s="64"/>
      <c r="H291" s="29"/>
      <c r="I291" s="23"/>
      <c r="J291" s="36"/>
      <c r="K291" s="25"/>
      <c r="L291" s="29"/>
      <c r="M291" s="26"/>
      <c r="N291" s="26"/>
      <c r="O291" s="26"/>
      <c r="P291" s="25"/>
    </row>
    <row r="292" spans="1:16" ht="60">
      <c r="A292" s="66">
        <f>A291+1</f>
        <v>223</v>
      </c>
      <c r="B292" s="22" t="s">
        <v>10</v>
      </c>
      <c r="C292" s="89" t="s">
        <v>973</v>
      </c>
      <c r="D292" s="90" t="s">
        <v>862</v>
      </c>
      <c r="E292" s="32">
        <v>1</v>
      </c>
      <c r="F292" s="23"/>
      <c r="G292" s="64"/>
      <c r="H292" s="29"/>
      <c r="I292" s="23"/>
      <c r="J292" s="36"/>
      <c r="K292" s="25"/>
      <c r="L292" s="29"/>
      <c r="M292" s="26"/>
      <c r="N292" s="26"/>
      <c r="O292" s="26"/>
      <c r="P292" s="25"/>
    </row>
    <row r="293" spans="1:16" ht="12.75">
      <c r="A293" s="66"/>
      <c r="B293" s="66"/>
      <c r="C293" s="33"/>
      <c r="D293" s="64"/>
      <c r="E293" s="23"/>
      <c r="F293" s="36"/>
      <c r="G293" s="36"/>
      <c r="H293" s="36"/>
      <c r="I293" s="63"/>
      <c r="J293" s="36"/>
      <c r="K293" s="36"/>
      <c r="L293" s="63"/>
      <c r="M293" s="63"/>
      <c r="N293" s="63"/>
      <c r="O293" s="63"/>
      <c r="P293" s="62"/>
    </row>
    <row r="294" spans="1:16" ht="12.75">
      <c r="A294" s="60"/>
      <c r="B294" s="60"/>
      <c r="C294" s="31"/>
      <c r="D294" s="28"/>
      <c r="E294" s="28"/>
      <c r="F294" s="75"/>
      <c r="G294" s="59"/>
      <c r="H294" s="59"/>
      <c r="I294" s="59"/>
      <c r="J294" s="59"/>
      <c r="K294" s="58" t="s">
        <v>1261</v>
      </c>
      <c r="L294" s="57">
        <f>SUM(L14:L293)</f>
        <v>0</v>
      </c>
      <c r="M294" s="57">
        <f>SUM(M14:M293)</f>
        <v>0</v>
      </c>
      <c r="N294" s="57">
        <f>SUM(N14:N293)</f>
        <v>0</v>
      </c>
      <c r="O294" s="57">
        <f>SUM(O14:O293)</f>
        <v>0</v>
      </c>
      <c r="P294" s="57">
        <f>SUM(P14:P293)</f>
        <v>0</v>
      </c>
    </row>
    <row r="295" spans="1:16" ht="12.75">
      <c r="A295" s="52"/>
      <c r="B295" s="52"/>
      <c r="C295" s="51"/>
      <c r="D295" s="52"/>
      <c r="E295" s="52"/>
      <c r="F295" s="71"/>
      <c r="G295" s="27"/>
      <c r="H295" s="27"/>
      <c r="I295" s="27"/>
      <c r="J295" s="27"/>
      <c r="K295" s="27"/>
      <c r="L295" s="27"/>
      <c r="M295" s="27"/>
      <c r="N295" s="27"/>
      <c r="O295" s="27"/>
      <c r="P295" s="27"/>
    </row>
    <row r="296" spans="1:16" ht="12.75">
      <c r="A296" s="296" t="s">
        <v>27</v>
      </c>
      <c r="B296" s="296"/>
      <c r="C296" s="297"/>
      <c r="D296" s="297"/>
      <c r="E296" s="297"/>
      <c r="F296" s="297"/>
      <c r="G296" s="297"/>
      <c r="H296" s="56"/>
      <c r="I296" s="30"/>
      <c r="J296" s="55"/>
      <c r="K296" s="297"/>
      <c r="L296" s="297"/>
      <c r="M296" s="297"/>
      <c r="N296" s="297"/>
      <c r="O296" s="297"/>
      <c r="P296" s="297"/>
    </row>
    <row r="297" spans="1:16" ht="12.75">
      <c r="A297" s="30"/>
      <c r="B297" s="298" t="s">
        <v>28</v>
      </c>
      <c r="C297" s="298"/>
      <c r="D297" s="298"/>
      <c r="E297" s="298"/>
      <c r="F297" s="298"/>
      <c r="G297" s="298"/>
      <c r="H297" s="54"/>
      <c r="I297" s="30"/>
      <c r="J297" s="30"/>
      <c r="K297" s="299"/>
      <c r="L297" s="299"/>
      <c r="M297" s="299"/>
      <c r="N297" s="299"/>
      <c r="O297" s="299"/>
      <c r="P297" s="299"/>
    </row>
    <row r="298" spans="1:16" ht="12.75">
      <c r="A298" s="30"/>
      <c r="B298" s="53" t="s">
        <v>1262</v>
      </c>
      <c r="C298" s="74"/>
      <c r="D298" s="73"/>
      <c r="E298" s="73"/>
      <c r="F298" s="72"/>
      <c r="G298" s="30"/>
      <c r="H298" s="30"/>
      <c r="I298" s="30"/>
      <c r="J298" s="53"/>
      <c r="K298" s="30"/>
      <c r="L298" s="30"/>
      <c r="M298" s="30"/>
      <c r="N298" s="30"/>
      <c r="O298" s="30"/>
      <c r="P298" s="30"/>
    </row>
  </sheetData>
  <sheetProtection/>
  <mergeCells count="15">
    <mergeCell ref="A1:P1"/>
    <mergeCell ref="A2:P2"/>
    <mergeCell ref="L7:N7"/>
    <mergeCell ref="L10:P10"/>
    <mergeCell ref="A296:B296"/>
    <mergeCell ref="C296:G296"/>
    <mergeCell ref="K296:P296"/>
    <mergeCell ref="B297:G297"/>
    <mergeCell ref="K297:P297"/>
    <mergeCell ref="A10:A11"/>
    <mergeCell ref="B10:B11"/>
    <mergeCell ref="C10:C11"/>
    <mergeCell ref="D10:D11"/>
    <mergeCell ref="E10:E11"/>
    <mergeCell ref="F10:K10"/>
  </mergeCells>
  <conditionalFormatting sqref="C13:C19 C57:C62 C185:C224 C230:C241">
    <cfRule type="expression" priority="34" dxfId="0" stopIfTrue="1">
      <formula>#REF!</formula>
    </cfRule>
  </conditionalFormatting>
  <conditionalFormatting sqref="C13:C19 C57:C62 C185:C224 C230:C241">
    <cfRule type="expression" priority="33" dxfId="0" stopIfTrue="1">
      <formula>#REF!</formula>
    </cfRule>
  </conditionalFormatting>
  <conditionalFormatting sqref="C21:C37 C39">
    <cfRule type="expression" priority="32" dxfId="0" stopIfTrue="1">
      <formula>#REF!</formula>
    </cfRule>
  </conditionalFormatting>
  <conditionalFormatting sqref="C21:C37 C39">
    <cfRule type="expression" priority="31" dxfId="0" stopIfTrue="1">
      <formula>#REF!</formula>
    </cfRule>
  </conditionalFormatting>
  <conditionalFormatting sqref="C40:C41">
    <cfRule type="expression" priority="30" dxfId="0" stopIfTrue="1">
      <formula>#REF!</formula>
    </cfRule>
  </conditionalFormatting>
  <conditionalFormatting sqref="C40:C41">
    <cfRule type="expression" priority="29" dxfId="0" stopIfTrue="1">
      <formula>#REF!</formula>
    </cfRule>
  </conditionalFormatting>
  <conditionalFormatting sqref="C43:C48">
    <cfRule type="expression" priority="28" dxfId="0" stopIfTrue="1">
      <formula>#REF!</formula>
    </cfRule>
  </conditionalFormatting>
  <conditionalFormatting sqref="C43:C48">
    <cfRule type="expression" priority="27" dxfId="0" stopIfTrue="1">
      <formula>#REF!</formula>
    </cfRule>
  </conditionalFormatting>
  <conditionalFormatting sqref="C64:C67">
    <cfRule type="expression" priority="26" dxfId="0" stopIfTrue="1">
      <formula>#REF!</formula>
    </cfRule>
  </conditionalFormatting>
  <conditionalFormatting sqref="C64:C67">
    <cfRule type="expression" priority="25" dxfId="0" stopIfTrue="1">
      <formula>#REF!</formula>
    </cfRule>
  </conditionalFormatting>
  <conditionalFormatting sqref="C81:C87">
    <cfRule type="expression" priority="24" dxfId="0" stopIfTrue="1">
      <formula>#REF!</formula>
    </cfRule>
  </conditionalFormatting>
  <conditionalFormatting sqref="C81:C87">
    <cfRule type="expression" priority="23" dxfId="0" stopIfTrue="1">
      <formula>#REF!</formula>
    </cfRule>
  </conditionalFormatting>
  <conditionalFormatting sqref="C70:C77 C80">
    <cfRule type="expression" priority="22" dxfId="0" stopIfTrue="1">
      <formula>#REF!</formula>
    </cfRule>
  </conditionalFormatting>
  <conditionalFormatting sqref="C70:C77 C80">
    <cfRule type="expression" priority="21" dxfId="0" stopIfTrue="1">
      <formula>#REF!</formula>
    </cfRule>
  </conditionalFormatting>
  <conditionalFormatting sqref="C69">
    <cfRule type="expression" priority="20" dxfId="0" stopIfTrue="1">
      <formula>#REF!</formula>
    </cfRule>
  </conditionalFormatting>
  <conditionalFormatting sqref="C69">
    <cfRule type="expression" priority="19" dxfId="0" stopIfTrue="1">
      <formula>#REF!</formula>
    </cfRule>
  </conditionalFormatting>
  <conditionalFormatting sqref="C90:C103 C105">
    <cfRule type="expression" priority="18" dxfId="0" stopIfTrue="1">
      <formula>#REF!</formula>
    </cfRule>
  </conditionalFormatting>
  <conditionalFormatting sqref="C90:C103 C105">
    <cfRule type="expression" priority="17" dxfId="0" stopIfTrue="1">
      <formula>#REF!</formula>
    </cfRule>
  </conditionalFormatting>
  <conditionalFormatting sqref="C243">
    <cfRule type="expression" priority="14" dxfId="0" stopIfTrue="1">
      <formula>#REF!</formula>
    </cfRule>
  </conditionalFormatting>
  <conditionalFormatting sqref="C243">
    <cfRule type="expression" priority="13" dxfId="0" stopIfTrue="1">
      <formula>#REF!</formula>
    </cfRule>
  </conditionalFormatting>
  <conditionalFormatting sqref="C244:C289">
    <cfRule type="expression" priority="12" dxfId="0" stopIfTrue="1">
      <formula>#REF!</formula>
    </cfRule>
  </conditionalFormatting>
  <conditionalFormatting sqref="C244:C289">
    <cfRule type="expression" priority="11" dxfId="0" stopIfTrue="1">
      <formula>#REF!</formula>
    </cfRule>
  </conditionalFormatting>
  <conditionalFormatting sqref="C290:C292">
    <cfRule type="expression" priority="10" dxfId="0" stopIfTrue="1">
      <formula>#REF!</formula>
    </cfRule>
  </conditionalFormatting>
  <conditionalFormatting sqref="C290:C292">
    <cfRule type="expression" priority="9" dxfId="0" stopIfTrue="1">
      <formula>#REF!</formula>
    </cfRule>
  </conditionalFormatting>
  <conditionalFormatting sqref="C49:C56">
    <cfRule type="expression" priority="8" dxfId="0" stopIfTrue="1">
      <formula>#REF!</formula>
    </cfRule>
  </conditionalFormatting>
  <conditionalFormatting sqref="C49:C56">
    <cfRule type="expression" priority="7" dxfId="0" stopIfTrue="1">
      <formula>#REF!</formula>
    </cfRule>
  </conditionalFormatting>
  <conditionalFormatting sqref="C78:C79">
    <cfRule type="expression" priority="6" dxfId="0" stopIfTrue="1">
      <formula>#REF!</formula>
    </cfRule>
  </conditionalFormatting>
  <conditionalFormatting sqref="C78:C79">
    <cfRule type="expression" priority="5" dxfId="0" stopIfTrue="1">
      <formula>#REF!</formula>
    </cfRule>
  </conditionalFormatting>
  <conditionalFormatting sqref="C88">
    <cfRule type="expression" priority="4" dxfId="0" stopIfTrue="1">
      <formula>#REF!</formula>
    </cfRule>
  </conditionalFormatting>
  <conditionalFormatting sqref="C88">
    <cfRule type="expression" priority="3" dxfId="0" stopIfTrue="1">
      <formula>#REF!</formula>
    </cfRule>
  </conditionalFormatting>
  <conditionalFormatting sqref="C225:C228">
    <cfRule type="expression" priority="2" dxfId="0" stopIfTrue="1">
      <formula>#REF!</formula>
    </cfRule>
  </conditionalFormatting>
  <conditionalFormatting sqref="C225:C228">
    <cfRule type="expression" priority="1" dxfId="0" stopIfTrue="1">
      <formula>#REF!</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73" r:id="rId1"/>
  <headerFooter scaleWithDoc="0" alignWithMargins="0">
    <oddFooter>&amp;C&amp;P</oddFooter>
  </headerFooter>
  <rowBreaks count="2" manualBreakCount="2">
    <brk id="153" max="15" man="1"/>
    <brk id="268" max="15" man="1"/>
  </rowBreaks>
</worksheet>
</file>

<file path=xl/worksheets/sheet6.xml><?xml version="1.0" encoding="utf-8"?>
<worksheet xmlns="http://schemas.openxmlformats.org/spreadsheetml/2006/main" xmlns:r="http://schemas.openxmlformats.org/officeDocument/2006/relationships">
  <dimension ref="A1:P127"/>
  <sheetViews>
    <sheetView showZeros="0" showOutlineSymbols="0" view="pageBreakPreview" zoomScaleNormal="90" zoomScaleSheetLayoutView="100" zoomScalePageLayoutView="55" workbookViewId="0" topLeftCell="A88">
      <selection activeCell="J96" sqref="J96"/>
    </sheetView>
  </sheetViews>
  <sheetFormatPr defaultColWidth="9.140625" defaultRowHeight="12.75"/>
  <cols>
    <col min="1" max="1" width="4.28125" style="27" customWidth="1"/>
    <col min="2" max="2" width="4.8515625" style="27" customWidth="1"/>
    <col min="3" max="3" width="32.28125" style="51" customWidth="1"/>
    <col min="4" max="4" width="6.28125" style="52" customWidth="1"/>
    <col min="5" max="5" width="6.8515625" style="52" customWidth="1"/>
    <col min="6" max="6" width="5.8515625" style="71" customWidth="1"/>
    <col min="7" max="7" width="5.28125" style="27" customWidth="1"/>
    <col min="8" max="8" width="7.140625" style="27" customWidth="1"/>
    <col min="9" max="9" width="7.57421875" style="27" customWidth="1"/>
    <col min="10" max="10" width="8.00390625" style="27" customWidth="1"/>
    <col min="11" max="11" width="8.7109375" style="27" customWidth="1"/>
    <col min="12" max="12" width="8.28125" style="27" customWidth="1"/>
    <col min="13" max="13" width="9.28125" style="27" customWidth="1"/>
    <col min="14" max="14" width="10.140625" style="27" customWidth="1"/>
    <col min="15" max="15" width="8.8515625" style="27" customWidth="1"/>
    <col min="16" max="16" width="9.8515625" style="27" bestFit="1" customWidth="1"/>
    <col min="17" max="16384" width="9.140625" style="27" customWidth="1"/>
  </cols>
  <sheetData>
    <row r="1" spans="1:16" ht="12">
      <c r="A1" s="300" t="s">
        <v>404</v>
      </c>
      <c r="B1" s="300"/>
      <c r="C1" s="300"/>
      <c r="D1" s="300"/>
      <c r="E1" s="300"/>
      <c r="F1" s="300"/>
      <c r="G1" s="300"/>
      <c r="H1" s="300"/>
      <c r="I1" s="300"/>
      <c r="J1" s="300"/>
      <c r="K1" s="300"/>
      <c r="L1" s="300"/>
      <c r="M1" s="300"/>
      <c r="N1" s="300"/>
      <c r="O1" s="300"/>
      <c r="P1" s="300"/>
    </row>
    <row r="2" spans="1:16" ht="12">
      <c r="A2" s="301" t="s">
        <v>1039</v>
      </c>
      <c r="B2" s="301"/>
      <c r="C2" s="301"/>
      <c r="D2" s="301"/>
      <c r="E2" s="301"/>
      <c r="F2" s="301"/>
      <c r="G2" s="301"/>
      <c r="H2" s="301"/>
      <c r="I2" s="301"/>
      <c r="J2" s="301"/>
      <c r="K2" s="301"/>
      <c r="L2" s="301"/>
      <c r="M2" s="301"/>
      <c r="N2" s="301"/>
      <c r="O2" s="301"/>
      <c r="P2" s="301"/>
    </row>
    <row r="4" spans="1:2" ht="12">
      <c r="A4" s="70" t="s">
        <v>948</v>
      </c>
      <c r="B4" s="70"/>
    </row>
    <row r="5" spans="1:2" ht="12">
      <c r="A5" s="70" t="s">
        <v>1038</v>
      </c>
      <c r="B5" s="70"/>
    </row>
    <row r="6" spans="1:2" ht="12">
      <c r="A6" s="69" t="s">
        <v>946</v>
      </c>
      <c r="B6" s="69"/>
    </row>
    <row r="7" spans="1:16" ht="12">
      <c r="A7" s="30" t="s">
        <v>936</v>
      </c>
      <c r="B7" s="30"/>
      <c r="C7" s="74"/>
      <c r="D7" s="73"/>
      <c r="E7" s="73"/>
      <c r="F7" s="72"/>
      <c r="G7" s="30"/>
      <c r="H7" s="30"/>
      <c r="I7" s="30"/>
      <c r="J7" s="30"/>
      <c r="K7" s="55" t="s">
        <v>29</v>
      </c>
      <c r="L7" s="302">
        <f>P92</f>
        <v>0</v>
      </c>
      <c r="M7" s="302"/>
      <c r="N7" s="302"/>
      <c r="O7" s="68" t="s">
        <v>30</v>
      </c>
      <c r="P7" s="30"/>
    </row>
    <row r="8" spans="1:16" ht="12">
      <c r="A8" s="30"/>
      <c r="B8" s="30"/>
      <c r="C8" s="74"/>
      <c r="D8" s="73"/>
      <c r="E8" s="73"/>
      <c r="F8" s="72"/>
      <c r="G8" s="30"/>
      <c r="H8" s="30"/>
      <c r="I8" s="30"/>
      <c r="J8" s="30"/>
      <c r="K8" s="55" t="s">
        <v>31</v>
      </c>
      <c r="L8" s="30" t="s">
        <v>1304</v>
      </c>
      <c r="M8" s="30"/>
      <c r="N8" s="30"/>
      <c r="O8" s="30"/>
      <c r="P8" s="30"/>
    </row>
    <row r="10" spans="1:16" ht="12" customHeight="1">
      <c r="A10" s="294" t="s">
        <v>4</v>
      </c>
      <c r="B10" s="294" t="s">
        <v>1248</v>
      </c>
      <c r="C10" s="294" t="s">
        <v>1249</v>
      </c>
      <c r="D10" s="294" t="s">
        <v>1250</v>
      </c>
      <c r="E10" s="294" t="s">
        <v>1251</v>
      </c>
      <c r="F10" s="295" t="s">
        <v>5</v>
      </c>
      <c r="G10" s="295"/>
      <c r="H10" s="295"/>
      <c r="I10" s="295"/>
      <c r="J10" s="295"/>
      <c r="K10" s="295"/>
      <c r="L10" s="294" t="s">
        <v>6</v>
      </c>
      <c r="M10" s="294"/>
      <c r="N10" s="294"/>
      <c r="O10" s="294"/>
      <c r="P10" s="294"/>
    </row>
    <row r="11" spans="1:16" ht="76.5">
      <c r="A11" s="294"/>
      <c r="B11" s="294"/>
      <c r="C11" s="294"/>
      <c r="D11" s="294"/>
      <c r="E11" s="294"/>
      <c r="F11" s="24" t="s">
        <v>1252</v>
      </c>
      <c r="G11" s="67" t="s">
        <v>1253</v>
      </c>
      <c r="H11" s="22" t="s">
        <v>1254</v>
      </c>
      <c r="I11" s="22" t="s">
        <v>1255</v>
      </c>
      <c r="J11" s="22" t="s">
        <v>1256</v>
      </c>
      <c r="K11" s="22" t="s">
        <v>1257</v>
      </c>
      <c r="L11" s="67" t="s">
        <v>1258</v>
      </c>
      <c r="M11" s="22" t="s">
        <v>1259</v>
      </c>
      <c r="N11" s="22" t="s">
        <v>1255</v>
      </c>
      <c r="O11" s="22" t="s">
        <v>1256</v>
      </c>
      <c r="P11" s="22" t="s">
        <v>1260</v>
      </c>
    </row>
    <row r="12" spans="1:16" ht="12">
      <c r="A12" s="22">
        <v>1</v>
      </c>
      <c r="B12" s="22">
        <f aca="true" t="shared" si="0" ref="B12:P12">A12+1</f>
        <v>2</v>
      </c>
      <c r="C12" s="22">
        <f t="shared" si="0"/>
        <v>3</v>
      </c>
      <c r="D12" s="22">
        <f t="shared" si="0"/>
        <v>4</v>
      </c>
      <c r="E12" s="22">
        <f t="shared" si="0"/>
        <v>5</v>
      </c>
      <c r="F12" s="82">
        <f t="shared" si="0"/>
        <v>6</v>
      </c>
      <c r="G12" s="22">
        <f t="shared" si="0"/>
        <v>7</v>
      </c>
      <c r="H12" s="22">
        <f t="shared" si="0"/>
        <v>8</v>
      </c>
      <c r="I12" s="22">
        <f t="shared" si="0"/>
        <v>9</v>
      </c>
      <c r="J12" s="22">
        <f t="shared" si="0"/>
        <v>10</v>
      </c>
      <c r="K12" s="22">
        <f t="shared" si="0"/>
        <v>11</v>
      </c>
      <c r="L12" s="22">
        <f t="shared" si="0"/>
        <v>12</v>
      </c>
      <c r="M12" s="22">
        <f t="shared" si="0"/>
        <v>13</v>
      </c>
      <c r="N12" s="22">
        <f t="shared" si="0"/>
        <v>14</v>
      </c>
      <c r="O12" s="22">
        <f t="shared" si="0"/>
        <v>15</v>
      </c>
      <c r="P12" s="22">
        <f t="shared" si="0"/>
        <v>16</v>
      </c>
    </row>
    <row r="13" spans="1:16" ht="12">
      <c r="A13" s="12"/>
      <c r="B13" s="12"/>
      <c r="C13" s="37" t="s">
        <v>17</v>
      </c>
      <c r="D13" s="12"/>
      <c r="E13" s="12"/>
      <c r="F13" s="12"/>
      <c r="G13" s="12"/>
      <c r="H13" s="12"/>
      <c r="I13" s="12"/>
      <c r="J13" s="12"/>
      <c r="K13" s="12"/>
      <c r="L13" s="12"/>
      <c r="M13" s="12"/>
      <c r="N13" s="12"/>
      <c r="O13" s="12"/>
      <c r="P13" s="12"/>
    </row>
    <row r="14" spans="1:16" ht="36">
      <c r="A14" s="12">
        <v>1</v>
      </c>
      <c r="B14" s="12" t="s">
        <v>10</v>
      </c>
      <c r="C14" s="9" t="s">
        <v>167</v>
      </c>
      <c r="D14" s="13" t="s">
        <v>0</v>
      </c>
      <c r="E14" s="13">
        <v>640</v>
      </c>
      <c r="F14" s="23"/>
      <c r="G14" s="64"/>
      <c r="H14" s="29"/>
      <c r="I14" s="23"/>
      <c r="J14" s="36"/>
      <c r="K14" s="25"/>
      <c r="L14" s="29"/>
      <c r="M14" s="26"/>
      <c r="N14" s="26"/>
      <c r="O14" s="26"/>
      <c r="P14" s="25"/>
    </row>
    <row r="15" spans="1:16" ht="12">
      <c r="A15" s="12">
        <f>A14+1</f>
        <v>2</v>
      </c>
      <c r="B15" s="12" t="s">
        <v>10</v>
      </c>
      <c r="C15" s="9" t="s">
        <v>159</v>
      </c>
      <c r="D15" s="13" t="s">
        <v>0</v>
      </c>
      <c r="E15" s="13">
        <v>640</v>
      </c>
      <c r="F15" s="23"/>
      <c r="G15" s="64"/>
      <c r="H15" s="29"/>
      <c r="I15" s="23"/>
      <c r="J15" s="36"/>
      <c r="K15" s="25"/>
      <c r="L15" s="29"/>
      <c r="M15" s="26"/>
      <c r="N15" s="26"/>
      <c r="O15" s="26"/>
      <c r="P15" s="25"/>
    </row>
    <row r="16" spans="1:16" ht="12">
      <c r="A16" s="12">
        <f>A15+1</f>
        <v>3</v>
      </c>
      <c r="B16" s="12" t="s">
        <v>10</v>
      </c>
      <c r="C16" s="9" t="s">
        <v>169</v>
      </c>
      <c r="D16" s="13" t="s">
        <v>2</v>
      </c>
      <c r="E16" s="13">
        <v>50</v>
      </c>
      <c r="F16" s="23"/>
      <c r="G16" s="64"/>
      <c r="H16" s="29"/>
      <c r="I16" s="23"/>
      <c r="J16" s="36"/>
      <c r="K16" s="25"/>
      <c r="L16" s="29"/>
      <c r="M16" s="26"/>
      <c r="N16" s="26"/>
      <c r="O16" s="26"/>
      <c r="P16" s="25"/>
    </row>
    <row r="17" spans="1:16" ht="12">
      <c r="A17" s="12"/>
      <c r="B17" s="12"/>
      <c r="C17" s="8" t="s">
        <v>168</v>
      </c>
      <c r="D17" s="13" t="s">
        <v>2</v>
      </c>
      <c r="E17" s="13">
        <v>50</v>
      </c>
      <c r="F17" s="23"/>
      <c r="G17" s="64"/>
      <c r="H17" s="29"/>
      <c r="I17" s="23"/>
      <c r="J17" s="36"/>
      <c r="K17" s="25"/>
      <c r="L17" s="29"/>
      <c r="M17" s="26"/>
      <c r="N17" s="26"/>
      <c r="O17" s="26"/>
      <c r="P17" s="25"/>
    </row>
    <row r="18" spans="1:16" ht="12">
      <c r="A18" s="12"/>
      <c r="B18" s="12"/>
      <c r="C18" s="8" t="s">
        <v>160</v>
      </c>
      <c r="D18" s="13" t="s">
        <v>1</v>
      </c>
      <c r="E18" s="13">
        <v>2.15</v>
      </c>
      <c r="F18" s="23"/>
      <c r="G18" s="64"/>
      <c r="H18" s="29"/>
      <c r="I18" s="23"/>
      <c r="J18" s="36"/>
      <c r="K18" s="25"/>
      <c r="L18" s="29"/>
      <c r="M18" s="26"/>
      <c r="N18" s="26"/>
      <c r="O18" s="26"/>
      <c r="P18" s="25"/>
    </row>
    <row r="19" spans="1:16" ht="24">
      <c r="A19" s="12">
        <f>A16+1</f>
        <v>4</v>
      </c>
      <c r="B19" s="12" t="s">
        <v>10</v>
      </c>
      <c r="C19" s="9" t="s">
        <v>161</v>
      </c>
      <c r="D19" s="13" t="s">
        <v>2</v>
      </c>
      <c r="E19" s="13">
        <v>6</v>
      </c>
      <c r="F19" s="23"/>
      <c r="G19" s="64"/>
      <c r="H19" s="29"/>
      <c r="I19" s="23"/>
      <c r="J19" s="36"/>
      <c r="K19" s="25"/>
      <c r="L19" s="29"/>
      <c r="M19" s="26"/>
      <c r="N19" s="26"/>
      <c r="O19" s="26"/>
      <c r="P19" s="25"/>
    </row>
    <row r="20" spans="1:16" ht="24">
      <c r="A20" s="12">
        <f>A19+1</f>
        <v>5</v>
      </c>
      <c r="B20" s="12" t="s">
        <v>10</v>
      </c>
      <c r="C20" s="9" t="s">
        <v>162</v>
      </c>
      <c r="D20" s="13" t="s">
        <v>1</v>
      </c>
      <c r="E20" s="13">
        <v>0.9</v>
      </c>
      <c r="F20" s="23"/>
      <c r="G20" s="64"/>
      <c r="H20" s="29"/>
      <c r="I20" s="23"/>
      <c r="J20" s="36"/>
      <c r="K20" s="25"/>
      <c r="L20" s="29"/>
      <c r="M20" s="26"/>
      <c r="N20" s="26"/>
      <c r="O20" s="26"/>
      <c r="P20" s="25"/>
    </row>
    <row r="21" spans="1:16" ht="24">
      <c r="A21" s="12">
        <f>A20+1</f>
        <v>6</v>
      </c>
      <c r="B21" s="12" t="s">
        <v>10</v>
      </c>
      <c r="C21" s="9" t="s">
        <v>163</v>
      </c>
      <c r="D21" s="13" t="s">
        <v>2</v>
      </c>
      <c r="E21" s="13">
        <v>8</v>
      </c>
      <c r="F21" s="23"/>
      <c r="G21" s="64"/>
      <c r="H21" s="29"/>
      <c r="I21" s="23"/>
      <c r="J21" s="36"/>
      <c r="K21" s="25"/>
      <c r="L21" s="29"/>
      <c r="M21" s="26"/>
      <c r="N21" s="26"/>
      <c r="O21" s="26"/>
      <c r="P21" s="25"/>
    </row>
    <row r="22" spans="1:16" ht="36">
      <c r="A22" s="12">
        <f>A21+1</f>
        <v>7</v>
      </c>
      <c r="B22" s="12" t="s">
        <v>10</v>
      </c>
      <c r="C22" s="9" t="s">
        <v>164</v>
      </c>
      <c r="D22" s="13" t="s">
        <v>35</v>
      </c>
      <c r="E22" s="13">
        <v>1</v>
      </c>
      <c r="F22" s="23"/>
      <c r="G22" s="64"/>
      <c r="H22" s="29"/>
      <c r="I22" s="23"/>
      <c r="J22" s="36"/>
      <c r="K22" s="25"/>
      <c r="L22" s="29"/>
      <c r="M22" s="26"/>
      <c r="N22" s="26"/>
      <c r="O22" s="26"/>
      <c r="P22" s="25"/>
    </row>
    <row r="23" spans="1:16" ht="24">
      <c r="A23" s="12">
        <f>A22+1</f>
        <v>8</v>
      </c>
      <c r="B23" s="12" t="s">
        <v>10</v>
      </c>
      <c r="C23" s="9" t="s">
        <v>165</v>
      </c>
      <c r="D23" s="13" t="s">
        <v>35</v>
      </c>
      <c r="E23" s="13">
        <v>1</v>
      </c>
      <c r="F23" s="23"/>
      <c r="G23" s="64"/>
      <c r="H23" s="29"/>
      <c r="I23" s="23"/>
      <c r="J23" s="36"/>
      <c r="K23" s="25"/>
      <c r="L23" s="29"/>
      <c r="M23" s="26"/>
      <c r="N23" s="26"/>
      <c r="O23" s="26"/>
      <c r="P23" s="25"/>
    </row>
    <row r="24" spans="1:16" ht="48">
      <c r="A24" s="12">
        <f>A23+1</f>
        <v>9</v>
      </c>
      <c r="B24" s="12" t="s">
        <v>10</v>
      </c>
      <c r="C24" s="9" t="s">
        <v>166</v>
      </c>
      <c r="D24" s="13" t="s">
        <v>2</v>
      </c>
      <c r="E24" s="13">
        <v>25</v>
      </c>
      <c r="F24" s="23"/>
      <c r="G24" s="64"/>
      <c r="H24" s="29"/>
      <c r="I24" s="23"/>
      <c r="J24" s="36"/>
      <c r="K24" s="25"/>
      <c r="L24" s="29"/>
      <c r="M24" s="26"/>
      <c r="N24" s="26"/>
      <c r="O24" s="26"/>
      <c r="P24" s="25"/>
    </row>
    <row r="25" spans="1:16" ht="12">
      <c r="A25" s="22"/>
      <c r="B25" s="22"/>
      <c r="C25" s="89"/>
      <c r="D25" s="90"/>
      <c r="E25" s="90"/>
      <c r="F25" s="25"/>
      <c r="G25" s="64"/>
      <c r="H25" s="29"/>
      <c r="I25" s="25"/>
      <c r="J25" s="25"/>
      <c r="K25" s="25"/>
      <c r="L25" s="29"/>
      <c r="M25" s="26"/>
      <c r="N25" s="26"/>
      <c r="O25" s="26"/>
      <c r="P25" s="25"/>
    </row>
    <row r="26" spans="1:16" ht="24">
      <c r="A26" s="12">
        <f>A24+1</f>
        <v>10</v>
      </c>
      <c r="B26" s="22" t="s">
        <v>10</v>
      </c>
      <c r="C26" s="91" t="s">
        <v>639</v>
      </c>
      <c r="D26" s="13" t="s">
        <v>628</v>
      </c>
      <c r="E26" s="32">
        <v>28</v>
      </c>
      <c r="F26" s="23"/>
      <c r="G26" s="64"/>
      <c r="H26" s="29"/>
      <c r="I26" s="36"/>
      <c r="J26" s="36"/>
      <c r="K26" s="25"/>
      <c r="L26" s="29"/>
      <c r="M26" s="26"/>
      <c r="N26" s="26"/>
      <c r="O26" s="26"/>
      <c r="P26" s="25"/>
    </row>
    <row r="27" spans="1:16" ht="12">
      <c r="A27" s="22"/>
      <c r="B27" s="22"/>
      <c r="C27" s="91"/>
      <c r="D27" s="13"/>
      <c r="E27" s="32"/>
      <c r="F27" s="23"/>
      <c r="G27" s="64"/>
      <c r="H27" s="29"/>
      <c r="I27" s="36"/>
      <c r="J27" s="36"/>
      <c r="K27" s="25"/>
      <c r="L27" s="29"/>
      <c r="M27" s="26"/>
      <c r="N27" s="26"/>
      <c r="O27" s="26"/>
      <c r="P27" s="25"/>
    </row>
    <row r="28" spans="1:16" ht="12">
      <c r="A28" s="12"/>
      <c r="B28" s="12"/>
      <c r="C28" s="37" t="s">
        <v>962</v>
      </c>
      <c r="D28" s="12"/>
      <c r="E28" s="12"/>
      <c r="F28" s="12"/>
      <c r="G28" s="12"/>
      <c r="H28" s="12"/>
      <c r="I28" s="12"/>
      <c r="J28" s="12"/>
      <c r="K28" s="12"/>
      <c r="L28" s="12"/>
      <c r="M28" s="12"/>
      <c r="N28" s="12"/>
      <c r="O28" s="12"/>
      <c r="P28" s="12"/>
    </row>
    <row r="29" spans="1:16" ht="24">
      <c r="A29" s="12">
        <f>A26+1</f>
        <v>11</v>
      </c>
      <c r="B29" s="12" t="s">
        <v>10</v>
      </c>
      <c r="C29" s="9" t="s">
        <v>1235</v>
      </c>
      <c r="D29" s="13" t="s">
        <v>186</v>
      </c>
      <c r="E29" s="13">
        <v>57.25</v>
      </c>
      <c r="F29" s="23"/>
      <c r="G29" s="64"/>
      <c r="H29" s="29"/>
      <c r="I29" s="36"/>
      <c r="J29" s="36"/>
      <c r="K29" s="25"/>
      <c r="L29" s="29"/>
      <c r="M29" s="26"/>
      <c r="N29" s="26"/>
      <c r="O29" s="26"/>
      <c r="P29" s="25"/>
    </row>
    <row r="30" spans="1:16" ht="12">
      <c r="A30" s="12">
        <f>A29+1</f>
        <v>12</v>
      </c>
      <c r="B30" s="12" t="s">
        <v>10</v>
      </c>
      <c r="C30" s="9" t="s">
        <v>963</v>
      </c>
      <c r="D30" s="13" t="s">
        <v>964</v>
      </c>
      <c r="E30" s="13">
        <v>48.2</v>
      </c>
      <c r="F30" s="23"/>
      <c r="G30" s="64"/>
      <c r="H30" s="29"/>
      <c r="I30" s="36"/>
      <c r="J30" s="36"/>
      <c r="K30" s="25"/>
      <c r="L30" s="29"/>
      <c r="M30" s="26"/>
      <c r="N30" s="26"/>
      <c r="O30" s="26"/>
      <c r="P30" s="25"/>
    </row>
    <row r="31" spans="1:16" ht="15.75" customHeight="1">
      <c r="A31" s="12">
        <f>A30+1</f>
        <v>13</v>
      </c>
      <c r="B31" s="12" t="s">
        <v>10</v>
      </c>
      <c r="C31" s="222" t="s">
        <v>965</v>
      </c>
      <c r="D31" s="13" t="s">
        <v>2</v>
      </c>
      <c r="E31" s="13">
        <v>3.5</v>
      </c>
      <c r="F31" s="23"/>
      <c r="G31" s="64"/>
      <c r="H31" s="29"/>
      <c r="I31" s="36"/>
      <c r="J31" s="36"/>
      <c r="K31" s="25"/>
      <c r="L31" s="29"/>
      <c r="M31" s="26"/>
      <c r="N31" s="26"/>
      <c r="O31" s="26"/>
      <c r="P31" s="25"/>
    </row>
    <row r="32" spans="1:16" ht="12">
      <c r="A32" s="12"/>
      <c r="B32" s="12"/>
      <c r="C32" s="8" t="s">
        <v>966</v>
      </c>
      <c r="D32" s="13" t="s">
        <v>2</v>
      </c>
      <c r="E32" s="13">
        <v>3.5</v>
      </c>
      <c r="F32" s="23"/>
      <c r="G32" s="64"/>
      <c r="H32" s="29"/>
      <c r="I32" s="36"/>
      <c r="J32" s="36"/>
      <c r="K32" s="25"/>
      <c r="L32" s="29"/>
      <c r="M32" s="26"/>
      <c r="N32" s="26"/>
      <c r="O32" s="26"/>
      <c r="P32" s="25"/>
    </row>
    <row r="33" spans="1:16" ht="12">
      <c r="A33" s="12">
        <f>A31+1</f>
        <v>14</v>
      </c>
      <c r="B33" s="12" t="s">
        <v>10</v>
      </c>
      <c r="C33" s="9" t="s">
        <v>967</v>
      </c>
      <c r="D33" s="13" t="s">
        <v>35</v>
      </c>
      <c r="E33" s="13">
        <v>22</v>
      </c>
      <c r="F33" s="23"/>
      <c r="G33" s="64"/>
      <c r="H33" s="29"/>
      <c r="I33" s="36"/>
      <c r="J33" s="36"/>
      <c r="K33" s="25"/>
      <c r="L33" s="29"/>
      <c r="M33" s="26"/>
      <c r="N33" s="26"/>
      <c r="O33" s="26"/>
      <c r="P33" s="25"/>
    </row>
    <row r="34" spans="1:16" ht="24">
      <c r="A34" s="12">
        <f>A33+1</f>
        <v>15</v>
      </c>
      <c r="B34" s="12" t="s">
        <v>10</v>
      </c>
      <c r="C34" s="9" t="s">
        <v>968</v>
      </c>
      <c r="D34" s="13" t="s">
        <v>2</v>
      </c>
      <c r="E34" s="13">
        <v>32</v>
      </c>
      <c r="F34" s="23"/>
      <c r="G34" s="64"/>
      <c r="H34" s="29"/>
      <c r="I34" s="36"/>
      <c r="J34" s="36"/>
      <c r="K34" s="25"/>
      <c r="L34" s="29"/>
      <c r="M34" s="26"/>
      <c r="N34" s="26"/>
      <c r="O34" s="26"/>
      <c r="P34" s="25"/>
    </row>
    <row r="35" spans="1:16" ht="12">
      <c r="A35" s="12"/>
      <c r="B35" s="12"/>
      <c r="C35" s="8" t="s">
        <v>1031</v>
      </c>
      <c r="D35" s="13" t="s">
        <v>2</v>
      </c>
      <c r="E35" s="13">
        <v>28</v>
      </c>
      <c r="F35" s="23"/>
      <c r="G35" s="64"/>
      <c r="H35" s="29"/>
      <c r="I35" s="36"/>
      <c r="J35" s="36"/>
      <c r="K35" s="25"/>
      <c r="L35" s="29"/>
      <c r="M35" s="26"/>
      <c r="N35" s="26"/>
      <c r="O35" s="26"/>
      <c r="P35" s="25"/>
    </row>
    <row r="36" spans="1:16" ht="12">
      <c r="A36" s="12"/>
      <c r="B36" s="12"/>
      <c r="C36" s="8" t="s">
        <v>969</v>
      </c>
      <c r="D36" s="13" t="s">
        <v>2</v>
      </c>
      <c r="E36" s="13">
        <v>4</v>
      </c>
      <c r="F36" s="23"/>
      <c r="G36" s="64"/>
      <c r="H36" s="29"/>
      <c r="I36" s="36"/>
      <c r="J36" s="36"/>
      <c r="K36" s="25"/>
      <c r="L36" s="29"/>
      <c r="M36" s="26"/>
      <c r="N36" s="26"/>
      <c r="O36" s="26"/>
      <c r="P36" s="25"/>
    </row>
    <row r="37" spans="1:16" ht="24">
      <c r="A37" s="12">
        <f>A34+1</f>
        <v>16</v>
      </c>
      <c r="B37" s="12" t="s">
        <v>10</v>
      </c>
      <c r="C37" s="89" t="s">
        <v>1030</v>
      </c>
      <c r="D37" s="90" t="s">
        <v>2</v>
      </c>
      <c r="E37" s="90">
        <v>45</v>
      </c>
      <c r="F37" s="23"/>
      <c r="G37" s="64"/>
      <c r="H37" s="29"/>
      <c r="I37" s="36"/>
      <c r="J37" s="36"/>
      <c r="K37" s="25"/>
      <c r="L37" s="29"/>
      <c r="M37" s="26"/>
      <c r="N37" s="26"/>
      <c r="O37" s="26"/>
      <c r="P37" s="25"/>
    </row>
    <row r="38" spans="1:16" ht="12">
      <c r="A38" s="12">
        <f>A37+1</f>
        <v>17</v>
      </c>
      <c r="B38" s="12" t="s">
        <v>10</v>
      </c>
      <c r="C38" s="9" t="s">
        <v>970</v>
      </c>
      <c r="D38" s="13" t="s">
        <v>2</v>
      </c>
      <c r="E38" s="13">
        <v>21</v>
      </c>
      <c r="F38" s="23"/>
      <c r="G38" s="64"/>
      <c r="H38" s="29"/>
      <c r="I38" s="36"/>
      <c r="J38" s="36"/>
      <c r="K38" s="25"/>
      <c r="L38" s="29"/>
      <c r="M38" s="26"/>
      <c r="N38" s="26"/>
      <c r="O38" s="26"/>
      <c r="P38" s="25"/>
    </row>
    <row r="39" spans="1:16" ht="24">
      <c r="A39" s="12">
        <f>A38+1</f>
        <v>18</v>
      </c>
      <c r="B39" s="12" t="s">
        <v>10</v>
      </c>
      <c r="C39" s="9" t="s">
        <v>1029</v>
      </c>
      <c r="D39" s="13" t="s">
        <v>964</v>
      </c>
      <c r="E39" s="13">
        <v>2.81</v>
      </c>
      <c r="F39" s="23"/>
      <c r="G39" s="64"/>
      <c r="H39" s="29"/>
      <c r="I39" s="23"/>
      <c r="J39" s="23"/>
      <c r="K39" s="25"/>
      <c r="L39" s="29"/>
      <c r="M39" s="26"/>
      <c r="N39" s="26"/>
      <c r="O39" s="26"/>
      <c r="P39" s="25"/>
    </row>
    <row r="40" spans="1:16" ht="24">
      <c r="A40" s="12">
        <f>A39+1</f>
        <v>19</v>
      </c>
      <c r="B40" s="12" t="s">
        <v>10</v>
      </c>
      <c r="C40" s="9" t="s">
        <v>1028</v>
      </c>
      <c r="D40" s="13" t="s">
        <v>964</v>
      </c>
      <c r="E40" s="13">
        <v>45.3</v>
      </c>
      <c r="F40" s="23"/>
      <c r="G40" s="64"/>
      <c r="H40" s="29"/>
      <c r="I40" s="23"/>
      <c r="J40" s="23"/>
      <c r="K40" s="25"/>
      <c r="L40" s="29"/>
      <c r="M40" s="26"/>
      <c r="N40" s="26"/>
      <c r="O40" s="26"/>
      <c r="P40" s="25"/>
    </row>
    <row r="41" spans="1:16" ht="24">
      <c r="A41" s="12">
        <f>A40+1</f>
        <v>20</v>
      </c>
      <c r="B41" s="12" t="s">
        <v>10</v>
      </c>
      <c r="C41" s="9" t="s">
        <v>1236</v>
      </c>
      <c r="D41" s="13" t="s">
        <v>186</v>
      </c>
      <c r="E41" s="13">
        <v>57.25</v>
      </c>
      <c r="F41" s="23"/>
      <c r="G41" s="64"/>
      <c r="H41" s="29"/>
      <c r="I41" s="36"/>
      <c r="J41" s="36"/>
      <c r="K41" s="25"/>
      <c r="L41" s="29"/>
      <c r="M41" s="26"/>
      <c r="N41" s="26"/>
      <c r="O41" s="26"/>
      <c r="P41" s="25"/>
    </row>
    <row r="42" spans="1:16" ht="12">
      <c r="A42" s="12"/>
      <c r="B42" s="12"/>
      <c r="C42" s="9"/>
      <c r="D42" s="13"/>
      <c r="E42" s="13"/>
      <c r="F42" s="23"/>
      <c r="G42" s="64"/>
      <c r="H42" s="29"/>
      <c r="I42" s="23"/>
      <c r="J42" s="36"/>
      <c r="K42" s="25"/>
      <c r="L42" s="29"/>
      <c r="M42" s="26"/>
      <c r="N42" s="26"/>
      <c r="O42" s="26"/>
      <c r="P42" s="186"/>
    </row>
    <row r="43" spans="1:16" ht="25.5">
      <c r="A43" s="12"/>
      <c r="B43" s="12"/>
      <c r="C43" s="218" t="s">
        <v>1174</v>
      </c>
      <c r="D43" s="219"/>
      <c r="E43" s="219"/>
      <c r="F43" s="23"/>
      <c r="G43" s="64"/>
      <c r="H43" s="29"/>
      <c r="I43" s="23"/>
      <c r="J43" s="36"/>
      <c r="K43" s="25"/>
      <c r="L43" s="29"/>
      <c r="M43" s="26"/>
      <c r="N43" s="26"/>
      <c r="O43" s="26"/>
      <c r="P43" s="186"/>
    </row>
    <row r="44" spans="1:16" ht="24">
      <c r="A44" s="12">
        <f>A41+1</f>
        <v>21</v>
      </c>
      <c r="B44" s="12" t="s">
        <v>10</v>
      </c>
      <c r="C44" s="9" t="s">
        <v>1235</v>
      </c>
      <c r="D44" s="200" t="s">
        <v>186</v>
      </c>
      <c r="E44" s="220">
        <v>25</v>
      </c>
      <c r="F44" s="23"/>
      <c r="G44" s="64"/>
      <c r="H44" s="29"/>
      <c r="I44" s="36"/>
      <c r="J44" s="36"/>
      <c r="K44" s="25"/>
      <c r="L44" s="29"/>
      <c r="M44" s="26"/>
      <c r="N44" s="26"/>
      <c r="O44" s="26"/>
      <c r="P44" s="25"/>
    </row>
    <row r="45" spans="1:16" ht="12.75">
      <c r="A45" s="12">
        <f>A44+1</f>
        <v>22</v>
      </c>
      <c r="B45" s="12" t="s">
        <v>10</v>
      </c>
      <c r="C45" s="200" t="s">
        <v>1237</v>
      </c>
      <c r="D45" s="200" t="s">
        <v>964</v>
      </c>
      <c r="E45" s="220">
        <v>32</v>
      </c>
      <c r="F45" s="23"/>
      <c r="G45" s="64"/>
      <c r="H45" s="29"/>
      <c r="I45" s="36"/>
      <c r="J45" s="36"/>
      <c r="K45" s="25"/>
      <c r="L45" s="29"/>
      <c r="M45" s="26"/>
      <c r="N45" s="26"/>
      <c r="O45" s="26"/>
      <c r="P45" s="25"/>
    </row>
    <row r="46" spans="1:16" ht="12.75">
      <c r="A46" s="12">
        <f aca="true" t="shared" si="1" ref="A46:A65">A45+1</f>
        <v>23</v>
      </c>
      <c r="B46" s="12" t="s">
        <v>10</v>
      </c>
      <c r="C46" s="200" t="s">
        <v>1238</v>
      </c>
      <c r="D46" s="200" t="str">
        <f>D45</f>
        <v>m³</v>
      </c>
      <c r="E46" s="220">
        <v>32</v>
      </c>
      <c r="F46" s="23"/>
      <c r="G46" s="64"/>
      <c r="H46" s="29"/>
      <c r="I46" s="36"/>
      <c r="J46" s="36"/>
      <c r="K46" s="25"/>
      <c r="L46" s="29"/>
      <c r="M46" s="26"/>
      <c r="N46" s="26"/>
      <c r="O46" s="26"/>
      <c r="P46" s="25"/>
    </row>
    <row r="47" spans="1:16" ht="25.5">
      <c r="A47" s="12">
        <f t="shared" si="1"/>
        <v>24</v>
      </c>
      <c r="B47" s="12" t="s">
        <v>10</v>
      </c>
      <c r="C47" s="200" t="s">
        <v>1175</v>
      </c>
      <c r="D47" s="200" t="s">
        <v>2</v>
      </c>
      <c r="E47" s="220">
        <v>56</v>
      </c>
      <c r="F47" s="23"/>
      <c r="G47" s="64"/>
      <c r="H47" s="29"/>
      <c r="I47" s="36"/>
      <c r="J47" s="36"/>
      <c r="K47" s="25"/>
      <c r="L47" s="29"/>
      <c r="M47" s="26"/>
      <c r="N47" s="26"/>
      <c r="O47" s="26"/>
      <c r="P47" s="25"/>
    </row>
    <row r="48" spans="1:16" ht="12.75">
      <c r="A48" s="12">
        <f t="shared" si="1"/>
        <v>25</v>
      </c>
      <c r="B48" s="12" t="s">
        <v>10</v>
      </c>
      <c r="C48" s="200" t="s">
        <v>1176</v>
      </c>
      <c r="D48" s="200" t="s">
        <v>862</v>
      </c>
      <c r="E48" s="220">
        <v>1</v>
      </c>
      <c r="F48" s="23"/>
      <c r="G48" s="64"/>
      <c r="H48" s="29"/>
      <c r="I48" s="23"/>
      <c r="J48" s="23"/>
      <c r="K48" s="25"/>
      <c r="L48" s="29"/>
      <c r="M48" s="26"/>
      <c r="N48" s="26"/>
      <c r="O48" s="26"/>
      <c r="P48" s="25"/>
    </row>
    <row r="49" spans="1:16" ht="25.5">
      <c r="A49" s="12">
        <f t="shared" si="1"/>
        <v>26</v>
      </c>
      <c r="B49" s="12" t="s">
        <v>10</v>
      </c>
      <c r="C49" s="200" t="s">
        <v>1177</v>
      </c>
      <c r="D49" s="200" t="s">
        <v>862</v>
      </c>
      <c r="E49" s="220">
        <v>1</v>
      </c>
      <c r="F49" s="23"/>
      <c r="G49" s="64"/>
      <c r="H49" s="29"/>
      <c r="I49" s="36"/>
      <c r="J49" s="36"/>
      <c r="K49" s="25"/>
      <c r="L49" s="29"/>
      <c r="M49" s="26"/>
      <c r="N49" s="26"/>
      <c r="O49" s="26"/>
      <c r="P49" s="25"/>
    </row>
    <row r="50" spans="1:16" ht="12.75">
      <c r="A50" s="12">
        <f t="shared" si="1"/>
        <v>27</v>
      </c>
      <c r="B50" s="12" t="s">
        <v>10</v>
      </c>
      <c r="C50" s="200" t="s">
        <v>1178</v>
      </c>
      <c r="D50" s="200" t="s">
        <v>862</v>
      </c>
      <c r="E50" s="220">
        <v>1</v>
      </c>
      <c r="F50" s="23"/>
      <c r="G50" s="64"/>
      <c r="H50" s="29"/>
      <c r="I50" s="36"/>
      <c r="J50" s="36"/>
      <c r="K50" s="25"/>
      <c r="L50" s="29"/>
      <c r="M50" s="26"/>
      <c r="N50" s="26"/>
      <c r="O50" s="26"/>
      <c r="P50" s="25"/>
    </row>
    <row r="51" spans="1:16" ht="51">
      <c r="A51" s="12">
        <f t="shared" si="1"/>
        <v>28</v>
      </c>
      <c r="B51" s="12" t="s">
        <v>10</v>
      </c>
      <c r="C51" s="200" t="s">
        <v>1179</v>
      </c>
      <c r="D51" s="200" t="s">
        <v>3</v>
      </c>
      <c r="E51" s="220">
        <v>1</v>
      </c>
      <c r="F51" s="23"/>
      <c r="G51" s="64"/>
      <c r="H51" s="29"/>
      <c r="I51" s="36"/>
      <c r="J51" s="36"/>
      <c r="K51" s="25"/>
      <c r="L51" s="29"/>
      <c r="M51" s="26"/>
      <c r="N51" s="26"/>
      <c r="O51" s="26"/>
      <c r="P51" s="25"/>
    </row>
    <row r="52" spans="1:16" ht="38.25">
      <c r="A52" s="12">
        <f t="shared" si="1"/>
        <v>29</v>
      </c>
      <c r="B52" s="12" t="s">
        <v>10</v>
      </c>
      <c r="C52" s="200" t="s">
        <v>1180</v>
      </c>
      <c r="D52" s="200" t="s">
        <v>2</v>
      </c>
      <c r="E52" s="220">
        <v>70</v>
      </c>
      <c r="F52" s="23"/>
      <c r="G52" s="64"/>
      <c r="H52" s="29"/>
      <c r="I52" s="36"/>
      <c r="J52" s="36"/>
      <c r="K52" s="25"/>
      <c r="L52" s="29"/>
      <c r="M52" s="26"/>
      <c r="N52" s="26"/>
      <c r="O52" s="26"/>
      <c r="P52" s="25"/>
    </row>
    <row r="53" spans="1:16" ht="51">
      <c r="A53" s="12">
        <f t="shared" si="1"/>
        <v>30</v>
      </c>
      <c r="B53" s="12" t="s">
        <v>10</v>
      </c>
      <c r="C53" s="200" t="s">
        <v>1181</v>
      </c>
      <c r="D53" s="200" t="s">
        <v>862</v>
      </c>
      <c r="E53" s="220">
        <v>4</v>
      </c>
      <c r="F53" s="23"/>
      <c r="G53" s="64"/>
      <c r="H53" s="29"/>
      <c r="I53" s="36"/>
      <c r="J53" s="36"/>
      <c r="K53" s="25"/>
      <c r="L53" s="29"/>
      <c r="M53" s="26"/>
      <c r="N53" s="26"/>
      <c r="O53" s="26"/>
      <c r="P53" s="25"/>
    </row>
    <row r="54" spans="1:16" ht="51">
      <c r="A54" s="12">
        <f t="shared" si="1"/>
        <v>31</v>
      </c>
      <c r="B54" s="12" t="s">
        <v>10</v>
      </c>
      <c r="C54" s="200" t="s">
        <v>1182</v>
      </c>
      <c r="D54" s="200" t="s">
        <v>35</v>
      </c>
      <c r="E54" s="220">
        <v>1</v>
      </c>
      <c r="F54" s="23"/>
      <c r="G54" s="64"/>
      <c r="H54" s="29"/>
      <c r="I54" s="36"/>
      <c r="J54" s="36"/>
      <c r="K54" s="25"/>
      <c r="L54" s="29"/>
      <c r="M54" s="26"/>
      <c r="N54" s="26"/>
      <c r="O54" s="26"/>
      <c r="P54" s="25"/>
    </row>
    <row r="55" spans="1:16" ht="25.5">
      <c r="A55" s="12">
        <f t="shared" si="1"/>
        <v>32</v>
      </c>
      <c r="B55" s="12" t="s">
        <v>10</v>
      </c>
      <c r="C55" s="200" t="s">
        <v>1183</v>
      </c>
      <c r="D55" s="200" t="s">
        <v>2</v>
      </c>
      <c r="E55" s="220">
        <v>215</v>
      </c>
      <c r="F55" s="23"/>
      <c r="G55" s="64"/>
      <c r="H55" s="29"/>
      <c r="I55" s="29"/>
      <c r="J55" s="36"/>
      <c r="K55" s="25"/>
      <c r="L55" s="29"/>
      <c r="M55" s="26"/>
      <c r="N55" s="26"/>
      <c r="O55" s="26"/>
      <c r="P55" s="25"/>
    </row>
    <row r="56" spans="1:16" ht="12.75">
      <c r="A56" s="12">
        <f t="shared" si="1"/>
        <v>33</v>
      </c>
      <c r="B56" s="12" t="s">
        <v>10</v>
      </c>
      <c r="C56" s="200" t="s">
        <v>1184</v>
      </c>
      <c r="D56" s="200" t="s">
        <v>1</v>
      </c>
      <c r="E56" s="220">
        <v>3</v>
      </c>
      <c r="F56" s="23"/>
      <c r="G56" s="64"/>
      <c r="H56" s="29"/>
      <c r="I56" s="36"/>
      <c r="J56" s="36"/>
      <c r="K56" s="25"/>
      <c r="L56" s="29"/>
      <c r="M56" s="26"/>
      <c r="N56" s="26"/>
      <c r="O56" s="26"/>
      <c r="P56" s="25"/>
    </row>
    <row r="57" spans="1:16" ht="12.75">
      <c r="A57" s="12">
        <f t="shared" si="1"/>
        <v>34</v>
      </c>
      <c r="B57" s="12" t="s">
        <v>10</v>
      </c>
      <c r="C57" s="200" t="s">
        <v>1185</v>
      </c>
      <c r="D57" s="200" t="s">
        <v>514</v>
      </c>
      <c r="E57" s="220">
        <v>60</v>
      </c>
      <c r="F57" s="23"/>
      <c r="G57" s="64"/>
      <c r="H57" s="29"/>
      <c r="I57" s="36"/>
      <c r="J57" s="36"/>
      <c r="K57" s="25"/>
      <c r="L57" s="29"/>
      <c r="M57" s="26"/>
      <c r="N57" s="26"/>
      <c r="O57" s="26"/>
      <c r="P57" s="25"/>
    </row>
    <row r="58" spans="1:16" ht="25.5">
      <c r="A58" s="12">
        <f t="shared" si="1"/>
        <v>35</v>
      </c>
      <c r="B58" s="12" t="s">
        <v>10</v>
      </c>
      <c r="C58" s="200" t="s">
        <v>1186</v>
      </c>
      <c r="D58" s="200" t="s">
        <v>3</v>
      </c>
      <c r="E58" s="220">
        <v>1</v>
      </c>
      <c r="F58" s="23"/>
      <c r="G58" s="64"/>
      <c r="H58" s="29"/>
      <c r="I58" s="36"/>
      <c r="J58" s="36"/>
      <c r="K58" s="25"/>
      <c r="L58" s="29"/>
      <c r="M58" s="26"/>
      <c r="N58" s="26"/>
      <c r="O58" s="26"/>
      <c r="P58" s="25"/>
    </row>
    <row r="59" spans="1:16" ht="12.75">
      <c r="A59" s="12">
        <f t="shared" si="1"/>
        <v>36</v>
      </c>
      <c r="B59" s="12" t="s">
        <v>10</v>
      </c>
      <c r="C59" s="200" t="s">
        <v>1187</v>
      </c>
      <c r="D59" s="200" t="s">
        <v>862</v>
      </c>
      <c r="E59" s="220">
        <v>2</v>
      </c>
      <c r="F59" s="23"/>
      <c r="G59" s="64"/>
      <c r="H59" s="29"/>
      <c r="I59" s="36"/>
      <c r="J59" s="36"/>
      <c r="K59" s="25"/>
      <c r="L59" s="29"/>
      <c r="M59" s="26"/>
      <c r="N59" s="26"/>
      <c r="O59" s="26"/>
      <c r="P59" s="25"/>
    </row>
    <row r="60" spans="1:16" ht="25.5">
      <c r="A60" s="12">
        <f t="shared" si="1"/>
        <v>37</v>
      </c>
      <c r="B60" s="12" t="s">
        <v>10</v>
      </c>
      <c r="C60" s="200" t="s">
        <v>1188</v>
      </c>
      <c r="D60" s="200" t="s">
        <v>862</v>
      </c>
      <c r="E60" s="220">
        <v>1</v>
      </c>
      <c r="F60" s="23"/>
      <c r="G60" s="64"/>
      <c r="H60" s="29"/>
      <c r="I60" s="36"/>
      <c r="J60" s="36"/>
      <c r="K60" s="25"/>
      <c r="L60" s="29"/>
      <c r="M60" s="26"/>
      <c r="N60" s="26"/>
      <c r="O60" s="26"/>
      <c r="P60" s="25"/>
    </row>
    <row r="61" spans="1:16" ht="12.75">
      <c r="A61" s="12">
        <f t="shared" si="1"/>
        <v>38</v>
      </c>
      <c r="B61" s="12" t="s">
        <v>10</v>
      </c>
      <c r="C61" s="200" t="s">
        <v>1189</v>
      </c>
      <c r="D61" s="200" t="s">
        <v>186</v>
      </c>
      <c r="E61" s="220">
        <v>130</v>
      </c>
      <c r="F61" s="23"/>
      <c r="G61" s="64"/>
      <c r="H61" s="29"/>
      <c r="I61" s="36"/>
      <c r="J61" s="36"/>
      <c r="K61" s="25"/>
      <c r="L61" s="29"/>
      <c r="M61" s="26"/>
      <c r="N61" s="26"/>
      <c r="O61" s="26"/>
      <c r="P61" s="25"/>
    </row>
    <row r="62" spans="1:16" ht="25.5">
      <c r="A62" s="12">
        <f t="shared" si="1"/>
        <v>39</v>
      </c>
      <c r="B62" s="12" t="s">
        <v>10</v>
      </c>
      <c r="C62" s="200" t="s">
        <v>1190</v>
      </c>
      <c r="D62" s="200" t="s">
        <v>2</v>
      </c>
      <c r="E62" s="220">
        <v>1.3</v>
      </c>
      <c r="F62" s="23"/>
      <c r="G62" s="64"/>
      <c r="H62" s="29"/>
      <c r="I62" s="36"/>
      <c r="J62" s="36"/>
      <c r="K62" s="25"/>
      <c r="L62" s="29"/>
      <c r="M62" s="26"/>
      <c r="N62" s="26"/>
      <c r="O62" s="26"/>
      <c r="P62" s="25"/>
    </row>
    <row r="63" spans="1:16" ht="25.5">
      <c r="A63" s="12">
        <f t="shared" si="1"/>
        <v>40</v>
      </c>
      <c r="B63" s="12" t="s">
        <v>10</v>
      </c>
      <c r="C63" s="200" t="s">
        <v>1029</v>
      </c>
      <c r="D63" s="200" t="s">
        <v>964</v>
      </c>
      <c r="E63" s="220">
        <v>4.9</v>
      </c>
      <c r="F63" s="23"/>
      <c r="G63" s="64"/>
      <c r="H63" s="29"/>
      <c r="I63" s="23"/>
      <c r="J63" s="23"/>
      <c r="K63" s="25"/>
      <c r="L63" s="29"/>
      <c r="M63" s="26"/>
      <c r="N63" s="26"/>
      <c r="O63" s="26"/>
      <c r="P63" s="25"/>
    </row>
    <row r="64" spans="1:16" ht="38.25">
      <c r="A64" s="12">
        <f t="shared" si="1"/>
        <v>41</v>
      </c>
      <c r="B64" s="12" t="s">
        <v>10</v>
      </c>
      <c r="C64" s="200" t="s">
        <v>1191</v>
      </c>
      <c r="D64" s="200" t="s">
        <v>35</v>
      </c>
      <c r="E64" s="220">
        <v>23</v>
      </c>
      <c r="F64" s="23"/>
      <c r="G64" s="64"/>
      <c r="H64" s="29"/>
      <c r="I64" s="23"/>
      <c r="J64" s="23"/>
      <c r="K64" s="25"/>
      <c r="L64" s="29"/>
      <c r="M64" s="26"/>
      <c r="N64" s="26"/>
      <c r="O64" s="26"/>
      <c r="P64" s="25"/>
    </row>
    <row r="65" spans="1:16" ht="24">
      <c r="A65" s="12">
        <f t="shared" si="1"/>
        <v>42</v>
      </c>
      <c r="B65" s="12" t="s">
        <v>10</v>
      </c>
      <c r="C65" s="9" t="s">
        <v>1236</v>
      </c>
      <c r="D65" s="200" t="s">
        <v>186</v>
      </c>
      <c r="E65" s="220">
        <v>25</v>
      </c>
      <c r="F65" s="23"/>
      <c r="G65" s="64"/>
      <c r="H65" s="29"/>
      <c r="I65" s="36"/>
      <c r="J65" s="36"/>
      <c r="K65" s="25"/>
      <c r="L65" s="29"/>
      <c r="M65" s="26"/>
      <c r="N65" s="26"/>
      <c r="O65" s="26"/>
      <c r="P65" s="25"/>
    </row>
    <row r="66" spans="1:16" ht="12.75">
      <c r="A66" s="12"/>
      <c r="B66" s="12"/>
      <c r="C66" s="200"/>
      <c r="D66" s="200"/>
      <c r="E66" s="220"/>
      <c r="F66" s="23"/>
      <c r="G66" s="64"/>
      <c r="H66" s="29"/>
      <c r="I66" s="36"/>
      <c r="J66" s="36"/>
      <c r="K66" s="25"/>
      <c r="L66" s="29"/>
      <c r="M66" s="26"/>
      <c r="N66" s="26"/>
      <c r="O66" s="26"/>
      <c r="P66" s="25"/>
    </row>
    <row r="67" spans="1:16" ht="12">
      <c r="A67" s="12"/>
      <c r="B67" s="12"/>
      <c r="C67" s="178" t="s">
        <v>339</v>
      </c>
      <c r="D67" s="13"/>
      <c r="E67" s="13"/>
      <c r="F67" s="23"/>
      <c r="G67" s="64"/>
      <c r="H67" s="29"/>
      <c r="I67" s="36"/>
      <c r="J67" s="36"/>
      <c r="K67" s="25"/>
      <c r="L67" s="29"/>
      <c r="M67" s="26"/>
      <c r="N67" s="26"/>
      <c r="O67" s="26"/>
      <c r="P67" s="25"/>
    </row>
    <row r="68" spans="1:16" ht="36">
      <c r="A68" s="66"/>
      <c r="B68" s="22"/>
      <c r="C68" s="221" t="s">
        <v>1040</v>
      </c>
      <c r="D68" s="90"/>
      <c r="E68" s="32"/>
      <c r="F68" s="23"/>
      <c r="G68" s="64"/>
      <c r="H68" s="29"/>
      <c r="I68" s="23"/>
      <c r="J68" s="36"/>
      <c r="K68" s="25"/>
      <c r="L68" s="29"/>
      <c r="M68" s="26"/>
      <c r="N68" s="26"/>
      <c r="O68" s="26"/>
      <c r="P68" s="25"/>
    </row>
    <row r="69" spans="1:16" ht="24">
      <c r="A69" s="12">
        <f>A65+1</f>
        <v>43</v>
      </c>
      <c r="B69" s="22" t="s">
        <v>10</v>
      </c>
      <c r="C69" s="91" t="s">
        <v>974</v>
      </c>
      <c r="D69" s="90" t="s">
        <v>3</v>
      </c>
      <c r="E69" s="32">
        <v>1</v>
      </c>
      <c r="F69" s="23"/>
      <c r="G69" s="64"/>
      <c r="H69" s="29"/>
      <c r="I69" s="36"/>
      <c r="J69" s="36"/>
      <c r="K69" s="25"/>
      <c r="L69" s="29"/>
      <c r="M69" s="26"/>
      <c r="N69" s="26"/>
      <c r="O69" s="26"/>
      <c r="P69" s="25"/>
    </row>
    <row r="70" spans="1:16" ht="12">
      <c r="A70" s="12">
        <f aca="true" t="shared" si="2" ref="A70:A89">A69+1</f>
        <v>44</v>
      </c>
      <c r="B70" s="22" t="s">
        <v>10</v>
      </c>
      <c r="C70" s="91" t="s">
        <v>975</v>
      </c>
      <c r="D70" s="90" t="s">
        <v>42</v>
      </c>
      <c r="E70" s="32">
        <v>34.7</v>
      </c>
      <c r="F70" s="23"/>
      <c r="G70" s="64"/>
      <c r="H70" s="29"/>
      <c r="I70" s="36"/>
      <c r="J70" s="36"/>
      <c r="K70" s="25"/>
      <c r="L70" s="29"/>
      <c r="M70" s="26"/>
      <c r="N70" s="26"/>
      <c r="O70" s="26"/>
      <c r="P70" s="25"/>
    </row>
    <row r="71" spans="1:16" ht="12">
      <c r="A71" s="12">
        <f t="shared" si="2"/>
        <v>45</v>
      </c>
      <c r="B71" s="22" t="s">
        <v>10</v>
      </c>
      <c r="C71" s="91" t="s">
        <v>976</v>
      </c>
      <c r="D71" s="90" t="s">
        <v>42</v>
      </c>
      <c r="E71" s="32">
        <v>26.7</v>
      </c>
      <c r="F71" s="23"/>
      <c r="G71" s="64"/>
      <c r="H71" s="29"/>
      <c r="I71" s="36"/>
      <c r="J71" s="36"/>
      <c r="K71" s="25"/>
      <c r="L71" s="29"/>
      <c r="M71" s="26"/>
      <c r="N71" s="26"/>
      <c r="O71" s="26"/>
      <c r="P71" s="25"/>
    </row>
    <row r="72" spans="1:16" ht="12">
      <c r="A72" s="12">
        <f>A69+1</f>
        <v>44</v>
      </c>
      <c r="B72" s="22" t="s">
        <v>10</v>
      </c>
      <c r="C72" s="91" t="s">
        <v>977</v>
      </c>
      <c r="D72" s="90" t="s">
        <v>0</v>
      </c>
      <c r="E72" s="32">
        <v>8.3</v>
      </c>
      <c r="F72" s="23"/>
      <c r="G72" s="64"/>
      <c r="H72" s="29"/>
      <c r="I72" s="36"/>
      <c r="J72" s="36"/>
      <c r="K72" s="25"/>
      <c r="L72" s="29"/>
      <c r="M72" s="26"/>
      <c r="N72" s="26"/>
      <c r="O72" s="26"/>
      <c r="P72" s="25"/>
    </row>
    <row r="73" spans="1:16" ht="24">
      <c r="A73" s="12">
        <f t="shared" si="2"/>
        <v>45</v>
      </c>
      <c r="B73" s="22" t="s">
        <v>10</v>
      </c>
      <c r="C73" s="91" t="s">
        <v>978</v>
      </c>
      <c r="D73" s="90" t="s">
        <v>0</v>
      </c>
      <c r="E73" s="32">
        <v>5.4</v>
      </c>
      <c r="F73" s="23"/>
      <c r="G73" s="64"/>
      <c r="H73" s="29"/>
      <c r="I73" s="36"/>
      <c r="J73" s="36"/>
      <c r="K73" s="25"/>
      <c r="L73" s="29"/>
      <c r="M73" s="26"/>
      <c r="N73" s="26"/>
      <c r="O73" s="26"/>
      <c r="P73" s="25"/>
    </row>
    <row r="74" spans="1:16" ht="12">
      <c r="A74" s="12">
        <f t="shared" si="2"/>
        <v>46</v>
      </c>
      <c r="B74" s="22" t="s">
        <v>10</v>
      </c>
      <c r="C74" s="91" t="s">
        <v>979</v>
      </c>
      <c r="D74" s="90" t="s">
        <v>42</v>
      </c>
      <c r="E74" s="32">
        <v>6.3</v>
      </c>
      <c r="F74" s="23"/>
      <c r="G74" s="64"/>
      <c r="H74" s="29"/>
      <c r="I74" s="36"/>
      <c r="J74" s="36"/>
      <c r="K74" s="25"/>
      <c r="L74" s="29"/>
      <c r="M74" s="26"/>
      <c r="N74" s="26"/>
      <c r="O74" s="26"/>
      <c r="P74" s="25"/>
    </row>
    <row r="75" spans="1:16" ht="12">
      <c r="A75" s="12">
        <f>A72+1</f>
        <v>45</v>
      </c>
      <c r="B75" s="22" t="s">
        <v>10</v>
      </c>
      <c r="C75" s="91" t="s">
        <v>980</v>
      </c>
      <c r="D75" s="90" t="s">
        <v>0</v>
      </c>
      <c r="E75" s="64">
        <v>0.02</v>
      </c>
      <c r="F75" s="23"/>
      <c r="G75" s="64"/>
      <c r="H75" s="29"/>
      <c r="I75" s="36"/>
      <c r="J75" s="36"/>
      <c r="K75" s="25"/>
      <c r="L75" s="29"/>
      <c r="M75" s="26"/>
      <c r="N75" s="26"/>
      <c r="O75" s="26"/>
      <c r="P75" s="25"/>
    </row>
    <row r="76" spans="1:16" ht="36">
      <c r="A76" s="12">
        <f t="shared" si="2"/>
        <v>46</v>
      </c>
      <c r="B76" s="22" t="s">
        <v>10</v>
      </c>
      <c r="C76" s="91" t="s">
        <v>981</v>
      </c>
      <c r="D76" s="90" t="s">
        <v>35</v>
      </c>
      <c r="E76" s="32">
        <v>8</v>
      </c>
      <c r="F76" s="23"/>
      <c r="G76" s="64"/>
      <c r="H76" s="29"/>
      <c r="I76" s="36"/>
      <c r="J76" s="36"/>
      <c r="K76" s="25"/>
      <c r="L76" s="29"/>
      <c r="M76" s="26"/>
      <c r="N76" s="26"/>
      <c r="O76" s="26"/>
      <c r="P76" s="25"/>
    </row>
    <row r="77" spans="1:16" ht="12">
      <c r="A77" s="12">
        <f t="shared" si="2"/>
        <v>47</v>
      </c>
      <c r="B77" s="22" t="s">
        <v>10</v>
      </c>
      <c r="C77" s="91" t="s">
        <v>982</v>
      </c>
      <c r="D77" s="90" t="s">
        <v>35</v>
      </c>
      <c r="E77" s="32">
        <v>8</v>
      </c>
      <c r="F77" s="23"/>
      <c r="G77" s="64"/>
      <c r="H77" s="29"/>
      <c r="I77" s="36"/>
      <c r="J77" s="36"/>
      <c r="K77" s="25"/>
      <c r="L77" s="29"/>
      <c r="M77" s="26"/>
      <c r="N77" s="26"/>
      <c r="O77" s="26"/>
      <c r="P77" s="25"/>
    </row>
    <row r="78" spans="1:16" ht="24">
      <c r="A78" s="12">
        <f>A75+1</f>
        <v>46</v>
      </c>
      <c r="B78" s="22" t="s">
        <v>10</v>
      </c>
      <c r="C78" s="91" t="s">
        <v>983</v>
      </c>
      <c r="D78" s="90" t="s">
        <v>35</v>
      </c>
      <c r="E78" s="32">
        <v>14</v>
      </c>
      <c r="F78" s="23"/>
      <c r="G78" s="64"/>
      <c r="H78" s="29"/>
      <c r="I78" s="36"/>
      <c r="J78" s="36"/>
      <c r="K78" s="25"/>
      <c r="L78" s="29"/>
      <c r="M78" s="26"/>
      <c r="N78" s="26"/>
      <c r="O78" s="26"/>
      <c r="P78" s="25"/>
    </row>
    <row r="79" spans="1:16" ht="12">
      <c r="A79" s="12">
        <f t="shared" si="2"/>
        <v>47</v>
      </c>
      <c r="B79" s="22" t="s">
        <v>10</v>
      </c>
      <c r="C79" s="91" t="s">
        <v>984</v>
      </c>
      <c r="D79" s="90" t="s">
        <v>35</v>
      </c>
      <c r="E79" s="32">
        <v>4</v>
      </c>
      <c r="F79" s="23"/>
      <c r="G79" s="64"/>
      <c r="H79" s="29"/>
      <c r="I79" s="36"/>
      <c r="J79" s="36"/>
      <c r="K79" s="25"/>
      <c r="L79" s="29"/>
      <c r="M79" s="26"/>
      <c r="N79" s="26"/>
      <c r="O79" s="26"/>
      <c r="P79" s="25"/>
    </row>
    <row r="80" spans="1:16" ht="12">
      <c r="A80" s="12">
        <f t="shared" si="2"/>
        <v>48</v>
      </c>
      <c r="B80" s="22" t="s">
        <v>10</v>
      </c>
      <c r="C80" s="91" t="s">
        <v>985</v>
      </c>
      <c r="D80" s="90" t="s">
        <v>35</v>
      </c>
      <c r="E80" s="32">
        <v>4</v>
      </c>
      <c r="F80" s="23"/>
      <c r="G80" s="64"/>
      <c r="H80" s="29"/>
      <c r="I80" s="36"/>
      <c r="J80" s="36"/>
      <c r="K80" s="25"/>
      <c r="L80" s="29"/>
      <c r="M80" s="26"/>
      <c r="N80" s="26"/>
      <c r="O80" s="26"/>
      <c r="P80" s="25"/>
    </row>
    <row r="81" spans="1:16" ht="24">
      <c r="A81" s="12">
        <f>A78+1</f>
        <v>47</v>
      </c>
      <c r="B81" s="22" t="s">
        <v>10</v>
      </c>
      <c r="C81" s="91" t="s">
        <v>986</v>
      </c>
      <c r="D81" s="90" t="s">
        <v>35</v>
      </c>
      <c r="E81" s="32">
        <v>2</v>
      </c>
      <c r="F81" s="23"/>
      <c r="G81" s="64"/>
      <c r="H81" s="29"/>
      <c r="I81" s="36"/>
      <c r="J81" s="36"/>
      <c r="K81" s="25"/>
      <c r="L81" s="29"/>
      <c r="M81" s="26"/>
      <c r="N81" s="26"/>
      <c r="O81" s="26"/>
      <c r="P81" s="25"/>
    </row>
    <row r="82" spans="1:16" ht="24">
      <c r="A82" s="12">
        <f t="shared" si="2"/>
        <v>48</v>
      </c>
      <c r="B82" s="22" t="s">
        <v>10</v>
      </c>
      <c r="C82" s="91" t="s">
        <v>987</v>
      </c>
      <c r="D82" s="90" t="s">
        <v>35</v>
      </c>
      <c r="E82" s="32">
        <v>2</v>
      </c>
      <c r="F82" s="23"/>
      <c r="G82" s="64"/>
      <c r="H82" s="29"/>
      <c r="I82" s="36"/>
      <c r="J82" s="36"/>
      <c r="K82" s="25"/>
      <c r="L82" s="29"/>
      <c r="M82" s="26"/>
      <c r="N82" s="26"/>
      <c r="O82" s="26"/>
      <c r="P82" s="25"/>
    </row>
    <row r="83" spans="1:16" ht="24">
      <c r="A83" s="12">
        <f t="shared" si="2"/>
        <v>49</v>
      </c>
      <c r="B83" s="22" t="s">
        <v>10</v>
      </c>
      <c r="C83" s="91" t="s">
        <v>1239</v>
      </c>
      <c r="D83" s="90" t="s">
        <v>0</v>
      </c>
      <c r="E83" s="32">
        <v>5.4</v>
      </c>
      <c r="F83" s="23"/>
      <c r="G83" s="64"/>
      <c r="H83" s="29"/>
      <c r="I83" s="36"/>
      <c r="J83" s="36"/>
      <c r="K83" s="25"/>
      <c r="L83" s="29"/>
      <c r="M83" s="26"/>
      <c r="N83" s="26"/>
      <c r="O83" s="26"/>
      <c r="P83" s="25"/>
    </row>
    <row r="84" spans="1:16" ht="36">
      <c r="A84" s="12">
        <f>A81+1</f>
        <v>48</v>
      </c>
      <c r="B84" s="22" t="s">
        <v>10</v>
      </c>
      <c r="C84" s="91" t="s">
        <v>988</v>
      </c>
      <c r="D84" s="90" t="s">
        <v>0</v>
      </c>
      <c r="E84" s="32">
        <v>0.3</v>
      </c>
      <c r="F84" s="23"/>
      <c r="G84" s="64"/>
      <c r="H84" s="29"/>
      <c r="I84" s="36"/>
      <c r="J84" s="36"/>
      <c r="K84" s="25"/>
      <c r="L84" s="29"/>
      <c r="M84" s="26"/>
      <c r="N84" s="26"/>
      <c r="O84" s="26"/>
      <c r="P84" s="25"/>
    </row>
    <row r="85" spans="1:16" ht="24">
      <c r="A85" s="12">
        <f t="shared" si="2"/>
        <v>49</v>
      </c>
      <c r="B85" s="22" t="s">
        <v>10</v>
      </c>
      <c r="C85" s="91" t="s">
        <v>989</v>
      </c>
      <c r="D85" s="90" t="s">
        <v>42</v>
      </c>
      <c r="E85" s="32">
        <v>3.15</v>
      </c>
      <c r="F85" s="23"/>
      <c r="G85" s="64"/>
      <c r="H85" s="29"/>
      <c r="I85" s="36"/>
      <c r="J85" s="36"/>
      <c r="K85" s="25"/>
      <c r="L85" s="29"/>
      <c r="M85" s="26"/>
      <c r="N85" s="26"/>
      <c r="O85" s="26"/>
      <c r="P85" s="25"/>
    </row>
    <row r="86" spans="1:16" ht="60">
      <c r="A86" s="12">
        <f t="shared" si="2"/>
        <v>50</v>
      </c>
      <c r="B86" s="22" t="s">
        <v>10</v>
      </c>
      <c r="C86" s="91" t="s">
        <v>990</v>
      </c>
      <c r="D86" s="90" t="s">
        <v>42</v>
      </c>
      <c r="E86" s="32">
        <v>2.05</v>
      </c>
      <c r="F86" s="23"/>
      <c r="G86" s="64"/>
      <c r="H86" s="29"/>
      <c r="I86" s="36"/>
      <c r="J86" s="36"/>
      <c r="K86" s="25"/>
      <c r="L86" s="29"/>
      <c r="M86" s="26"/>
      <c r="N86" s="26"/>
      <c r="O86" s="26"/>
      <c r="P86" s="25"/>
    </row>
    <row r="87" spans="1:16" ht="48">
      <c r="A87" s="12">
        <f>A84+1</f>
        <v>49</v>
      </c>
      <c r="B87" s="22" t="s">
        <v>10</v>
      </c>
      <c r="C87" s="91" t="s">
        <v>991</v>
      </c>
      <c r="D87" s="90" t="s">
        <v>0</v>
      </c>
      <c r="E87" s="32">
        <v>30.6</v>
      </c>
      <c r="F87" s="23"/>
      <c r="G87" s="64"/>
      <c r="H87" s="29"/>
      <c r="I87" s="36"/>
      <c r="J87" s="36"/>
      <c r="K87" s="25"/>
      <c r="L87" s="29"/>
      <c r="M87" s="26"/>
      <c r="N87" s="26"/>
      <c r="O87" s="26"/>
      <c r="P87" s="25"/>
    </row>
    <row r="88" spans="1:16" ht="48">
      <c r="A88" s="12">
        <f t="shared" si="2"/>
        <v>50</v>
      </c>
      <c r="B88" s="22" t="s">
        <v>10</v>
      </c>
      <c r="C88" s="91" t="s">
        <v>992</v>
      </c>
      <c r="D88" s="90" t="s">
        <v>3</v>
      </c>
      <c r="E88" s="32">
        <v>1</v>
      </c>
      <c r="F88" s="23"/>
      <c r="G88" s="64"/>
      <c r="H88" s="29"/>
      <c r="I88" s="36"/>
      <c r="J88" s="36"/>
      <c r="K88" s="25"/>
      <c r="L88" s="29"/>
      <c r="M88" s="26"/>
      <c r="N88" s="26"/>
      <c r="O88" s="26"/>
      <c r="P88" s="25"/>
    </row>
    <row r="89" spans="1:16" ht="12">
      <c r="A89" s="12">
        <f t="shared" si="2"/>
        <v>51</v>
      </c>
      <c r="B89" s="22" t="s">
        <v>10</v>
      </c>
      <c r="C89" s="91" t="s">
        <v>993</v>
      </c>
      <c r="D89" s="90" t="s">
        <v>3</v>
      </c>
      <c r="E89" s="32">
        <v>1</v>
      </c>
      <c r="F89" s="23"/>
      <c r="G89" s="64"/>
      <c r="H89" s="29"/>
      <c r="I89" s="36"/>
      <c r="J89" s="36"/>
      <c r="K89" s="25"/>
      <c r="L89" s="29"/>
      <c r="M89" s="26"/>
      <c r="N89" s="26"/>
      <c r="O89" s="26"/>
      <c r="P89" s="25"/>
    </row>
    <row r="90" spans="1:16" ht="24">
      <c r="A90" s="12">
        <f>A87+1</f>
        <v>50</v>
      </c>
      <c r="B90" s="22" t="s">
        <v>10</v>
      </c>
      <c r="C90" s="91" t="s">
        <v>994</v>
      </c>
      <c r="D90" s="90" t="s">
        <v>3</v>
      </c>
      <c r="E90" s="32">
        <v>1</v>
      </c>
      <c r="F90" s="23"/>
      <c r="G90" s="64"/>
      <c r="H90" s="29"/>
      <c r="I90" s="36"/>
      <c r="J90" s="36"/>
      <c r="K90" s="25"/>
      <c r="L90" s="29"/>
      <c r="M90" s="26"/>
      <c r="N90" s="26"/>
      <c r="O90" s="26"/>
      <c r="P90" s="25"/>
    </row>
    <row r="91" spans="1:16" ht="12">
      <c r="A91" s="22"/>
      <c r="B91" s="22"/>
      <c r="C91" s="89"/>
      <c r="D91" s="90"/>
      <c r="E91" s="90"/>
      <c r="F91" s="25"/>
      <c r="G91" s="64"/>
      <c r="H91" s="29"/>
      <c r="I91" s="25"/>
      <c r="J91" s="25"/>
      <c r="K91" s="25"/>
      <c r="L91" s="29"/>
      <c r="M91" s="26"/>
      <c r="N91" s="26"/>
      <c r="O91" s="26"/>
      <c r="P91" s="25"/>
    </row>
    <row r="92" spans="1:16" ht="12">
      <c r="A92" s="60"/>
      <c r="B92" s="60"/>
      <c r="C92" s="31"/>
      <c r="D92" s="28"/>
      <c r="E92" s="28"/>
      <c r="F92" s="75"/>
      <c r="G92" s="59"/>
      <c r="H92" s="59"/>
      <c r="I92" s="59"/>
      <c r="J92" s="59"/>
      <c r="K92" s="58" t="s">
        <v>1261</v>
      </c>
      <c r="L92" s="57">
        <f>SUM(L14:L90)</f>
        <v>0</v>
      </c>
      <c r="M92" s="57">
        <f>SUM(M14:M90)</f>
        <v>0</v>
      </c>
      <c r="N92" s="57">
        <f>SUM(N14:N90)</f>
        <v>0</v>
      </c>
      <c r="O92" s="57">
        <f>SUM(O14:O90)</f>
        <v>0</v>
      </c>
      <c r="P92" s="57">
        <f>SUM(P14:P90)</f>
        <v>0</v>
      </c>
    </row>
    <row r="93" spans="1:16" s="151" customFormat="1" ht="12">
      <c r="A93" s="52"/>
      <c r="B93" s="52"/>
      <c r="C93" s="51"/>
      <c r="D93" s="52"/>
      <c r="E93" s="52"/>
      <c r="F93" s="71"/>
      <c r="G93" s="27"/>
      <c r="H93" s="27"/>
      <c r="I93" s="27"/>
      <c r="J93" s="27"/>
      <c r="K93" s="27"/>
      <c r="L93" s="27"/>
      <c r="M93" s="27"/>
      <c r="N93" s="27"/>
      <c r="O93" s="27"/>
      <c r="P93" s="27"/>
    </row>
    <row r="94" spans="1:16" s="151" customFormat="1" ht="12">
      <c r="A94" s="296" t="s">
        <v>27</v>
      </c>
      <c r="B94" s="296"/>
      <c r="C94" s="297"/>
      <c r="D94" s="297"/>
      <c r="E94" s="297"/>
      <c r="F94" s="297"/>
      <c r="G94" s="297"/>
      <c r="H94" s="56"/>
      <c r="I94" s="30"/>
      <c r="J94" s="55"/>
      <c r="K94" s="297"/>
      <c r="L94" s="297"/>
      <c r="M94" s="297"/>
      <c r="N94" s="297"/>
      <c r="O94" s="297"/>
      <c r="P94" s="297"/>
    </row>
    <row r="95" spans="1:16" s="151" customFormat="1" ht="12">
      <c r="A95" s="30"/>
      <c r="B95" s="298" t="s">
        <v>28</v>
      </c>
      <c r="C95" s="298"/>
      <c r="D95" s="298"/>
      <c r="E95" s="298"/>
      <c r="F95" s="298"/>
      <c r="G95" s="298"/>
      <c r="H95" s="54"/>
      <c r="I95" s="30"/>
      <c r="J95" s="30"/>
      <c r="K95" s="299"/>
      <c r="L95" s="299"/>
      <c r="M95" s="299"/>
      <c r="N95" s="299"/>
      <c r="O95" s="299"/>
      <c r="P95" s="299"/>
    </row>
    <row r="96" spans="1:16" s="151" customFormat="1" ht="12">
      <c r="A96" s="30"/>
      <c r="B96" s="53" t="s">
        <v>1262</v>
      </c>
      <c r="C96" s="74"/>
      <c r="D96" s="73"/>
      <c r="E96" s="73"/>
      <c r="F96" s="72"/>
      <c r="G96" s="30"/>
      <c r="H96" s="30"/>
      <c r="I96" s="30"/>
      <c r="J96" s="53"/>
      <c r="K96" s="30"/>
      <c r="L96" s="30"/>
      <c r="M96" s="30"/>
      <c r="N96" s="30"/>
      <c r="O96" s="30"/>
      <c r="P96" s="30"/>
    </row>
    <row r="97" spans="1:16" s="151" customFormat="1" ht="12">
      <c r="A97" s="127"/>
      <c r="B97" s="127"/>
      <c r="C97" s="128"/>
      <c r="D97" s="126"/>
      <c r="E97" s="126"/>
      <c r="F97" s="129"/>
      <c r="G97" s="130"/>
      <c r="H97" s="131"/>
      <c r="I97" s="129"/>
      <c r="J97" s="129"/>
      <c r="K97" s="129"/>
      <c r="L97" s="131"/>
      <c r="M97" s="132"/>
      <c r="N97" s="132"/>
      <c r="O97" s="132"/>
      <c r="P97" s="129"/>
    </row>
    <row r="98" spans="1:16" s="151" customFormat="1" ht="12">
      <c r="A98" s="127"/>
      <c r="B98" s="127"/>
      <c r="C98" s="128"/>
      <c r="D98" s="126"/>
      <c r="E98" s="126"/>
      <c r="F98" s="129"/>
      <c r="G98" s="130"/>
      <c r="H98" s="131"/>
      <c r="I98" s="129"/>
      <c r="J98" s="129"/>
      <c r="K98" s="129"/>
      <c r="L98" s="131"/>
      <c r="M98" s="132"/>
      <c r="N98" s="132"/>
      <c r="O98" s="132"/>
      <c r="P98" s="129"/>
    </row>
    <row r="99" spans="1:16" s="151" customFormat="1" ht="12">
      <c r="A99" s="127"/>
      <c r="B99" s="127"/>
      <c r="C99" s="128"/>
      <c r="D99" s="126"/>
      <c r="E99" s="126"/>
      <c r="F99" s="129"/>
      <c r="G99" s="130"/>
      <c r="H99" s="131"/>
      <c r="I99" s="129"/>
      <c r="J99" s="129"/>
      <c r="K99" s="129"/>
      <c r="L99" s="131"/>
      <c r="M99" s="132"/>
      <c r="N99" s="132"/>
      <c r="O99" s="132"/>
      <c r="P99" s="129"/>
    </row>
    <row r="100" spans="1:16" s="151" customFormat="1" ht="12">
      <c r="A100" s="127"/>
      <c r="B100" s="127"/>
      <c r="C100" s="128"/>
      <c r="D100" s="126"/>
      <c r="E100" s="126"/>
      <c r="F100" s="129"/>
      <c r="G100" s="130"/>
      <c r="H100" s="131"/>
      <c r="I100" s="129"/>
      <c r="J100" s="129"/>
      <c r="K100" s="129"/>
      <c r="L100" s="131"/>
      <c r="M100" s="132"/>
      <c r="N100" s="132"/>
      <c r="O100" s="132"/>
      <c r="P100" s="129"/>
    </row>
    <row r="101" spans="1:16" s="151" customFormat="1" ht="12">
      <c r="A101" s="127"/>
      <c r="B101" s="127"/>
      <c r="C101" s="128"/>
      <c r="D101" s="126"/>
      <c r="E101" s="126"/>
      <c r="F101" s="129"/>
      <c r="G101" s="130"/>
      <c r="H101" s="131"/>
      <c r="I101" s="129"/>
      <c r="J101" s="129"/>
      <c r="K101" s="129"/>
      <c r="L101" s="131"/>
      <c r="M101" s="132"/>
      <c r="N101" s="132"/>
      <c r="O101" s="132"/>
      <c r="P101" s="129"/>
    </row>
    <row r="102" spans="1:16" s="151" customFormat="1" ht="12">
      <c r="A102" s="127"/>
      <c r="B102" s="127"/>
      <c r="C102" s="128"/>
      <c r="D102" s="126"/>
      <c r="E102" s="126"/>
      <c r="F102" s="129"/>
      <c r="G102" s="130"/>
      <c r="H102" s="131"/>
      <c r="I102" s="129"/>
      <c r="J102" s="129"/>
      <c r="K102" s="129"/>
      <c r="L102" s="131"/>
      <c r="M102" s="132"/>
      <c r="N102" s="132"/>
      <c r="O102" s="132"/>
      <c r="P102" s="129"/>
    </row>
    <row r="103" spans="1:16" s="151" customFormat="1" ht="12">
      <c r="A103" s="127"/>
      <c r="B103" s="127"/>
      <c r="C103" s="128"/>
      <c r="D103" s="126"/>
      <c r="E103" s="126"/>
      <c r="F103" s="129"/>
      <c r="G103" s="130"/>
      <c r="H103" s="131"/>
      <c r="I103" s="129"/>
      <c r="J103" s="129"/>
      <c r="K103" s="129"/>
      <c r="L103" s="131"/>
      <c r="M103" s="132"/>
      <c r="N103" s="132"/>
      <c r="O103" s="132"/>
      <c r="P103" s="129"/>
    </row>
    <row r="104" spans="1:16" s="151" customFormat="1" ht="12">
      <c r="A104" s="127"/>
      <c r="B104" s="127"/>
      <c r="C104" s="128"/>
      <c r="D104" s="126"/>
      <c r="E104" s="126"/>
      <c r="F104" s="129"/>
      <c r="G104" s="130"/>
      <c r="H104" s="131"/>
      <c r="I104" s="129"/>
      <c r="J104" s="129"/>
      <c r="K104" s="129"/>
      <c r="L104" s="131"/>
      <c r="M104" s="132"/>
      <c r="N104" s="132"/>
      <c r="O104" s="132"/>
      <c r="P104" s="129"/>
    </row>
    <row r="105" spans="1:16" s="151" customFormat="1" ht="12">
      <c r="A105" s="127"/>
      <c r="B105" s="127"/>
      <c r="C105" s="128"/>
      <c r="D105" s="126"/>
      <c r="E105" s="126"/>
      <c r="F105" s="129"/>
      <c r="G105" s="130"/>
      <c r="H105" s="131"/>
      <c r="I105" s="129"/>
      <c r="J105" s="129"/>
      <c r="K105" s="129"/>
      <c r="L105" s="131"/>
      <c r="M105" s="132"/>
      <c r="N105" s="132"/>
      <c r="O105" s="132"/>
      <c r="P105" s="129"/>
    </row>
    <row r="106" spans="1:16" s="151" customFormat="1" ht="12">
      <c r="A106" s="127"/>
      <c r="B106" s="127"/>
      <c r="C106" s="128"/>
      <c r="D106" s="126"/>
      <c r="E106" s="126"/>
      <c r="F106" s="129"/>
      <c r="G106" s="130"/>
      <c r="H106" s="131"/>
      <c r="I106" s="129"/>
      <c r="J106" s="129"/>
      <c r="K106" s="129"/>
      <c r="L106" s="131"/>
      <c r="M106" s="132"/>
      <c r="N106" s="132"/>
      <c r="O106" s="132"/>
      <c r="P106" s="129"/>
    </row>
    <row r="107" spans="1:16" s="151" customFormat="1" ht="12">
      <c r="A107" s="127"/>
      <c r="B107" s="127"/>
      <c r="C107" s="128"/>
      <c r="D107" s="126"/>
      <c r="E107" s="126"/>
      <c r="F107" s="129"/>
      <c r="G107" s="130"/>
      <c r="H107" s="131"/>
      <c r="I107" s="129"/>
      <c r="J107" s="129"/>
      <c r="K107" s="129"/>
      <c r="L107" s="131"/>
      <c r="M107" s="132"/>
      <c r="N107" s="132"/>
      <c r="O107" s="132"/>
      <c r="P107" s="129"/>
    </row>
    <row r="108" spans="1:16" s="151" customFormat="1" ht="12">
      <c r="A108" s="127"/>
      <c r="B108" s="127"/>
      <c r="C108" s="128"/>
      <c r="D108" s="126"/>
      <c r="E108" s="126"/>
      <c r="F108" s="129"/>
      <c r="G108" s="130"/>
      <c r="H108" s="131"/>
      <c r="I108" s="129"/>
      <c r="J108" s="129"/>
      <c r="K108" s="129"/>
      <c r="L108" s="131"/>
      <c r="M108" s="132"/>
      <c r="N108" s="132"/>
      <c r="O108" s="132"/>
      <c r="P108" s="129"/>
    </row>
    <row r="109" spans="1:16" s="151" customFormat="1" ht="12">
      <c r="A109" s="127"/>
      <c r="B109" s="127"/>
      <c r="C109" s="128"/>
      <c r="D109" s="126"/>
      <c r="E109" s="126"/>
      <c r="F109" s="129"/>
      <c r="G109" s="130"/>
      <c r="H109" s="131"/>
      <c r="I109" s="129"/>
      <c r="J109" s="129"/>
      <c r="K109" s="129"/>
      <c r="L109" s="131"/>
      <c r="M109" s="132"/>
      <c r="N109" s="132"/>
      <c r="O109" s="132"/>
      <c r="P109" s="129"/>
    </row>
    <row r="110" spans="1:16" s="151" customFormat="1" ht="12">
      <c r="A110" s="127"/>
      <c r="B110" s="127"/>
      <c r="C110" s="128"/>
      <c r="D110" s="126"/>
      <c r="E110" s="126"/>
      <c r="F110" s="129"/>
      <c r="G110" s="130"/>
      <c r="H110" s="131"/>
      <c r="I110" s="129"/>
      <c r="J110" s="129"/>
      <c r="K110" s="129"/>
      <c r="L110" s="131"/>
      <c r="M110" s="132"/>
      <c r="N110" s="132"/>
      <c r="O110" s="132"/>
      <c r="P110" s="129"/>
    </row>
    <row r="111" spans="1:16" s="151" customFormat="1" ht="12">
      <c r="A111" s="127"/>
      <c r="B111" s="127"/>
      <c r="C111" s="128"/>
      <c r="D111" s="126"/>
      <c r="E111" s="126"/>
      <c r="F111" s="129"/>
      <c r="G111" s="130"/>
      <c r="H111" s="131"/>
      <c r="I111" s="129"/>
      <c r="J111" s="129"/>
      <c r="K111" s="129"/>
      <c r="L111" s="131"/>
      <c r="M111" s="132"/>
      <c r="N111" s="132"/>
      <c r="O111" s="132"/>
      <c r="P111" s="129"/>
    </row>
    <row r="112" spans="1:16" s="151" customFormat="1" ht="12">
      <c r="A112" s="127"/>
      <c r="B112" s="127"/>
      <c r="C112" s="133"/>
      <c r="D112" s="125"/>
      <c r="E112" s="125"/>
      <c r="F112" s="134"/>
      <c r="G112" s="130"/>
      <c r="H112" s="135"/>
      <c r="I112" s="134"/>
      <c r="J112" s="129"/>
      <c r="K112" s="134"/>
      <c r="L112" s="135"/>
      <c r="M112" s="136"/>
      <c r="N112" s="136"/>
      <c r="O112" s="136"/>
      <c r="P112" s="134"/>
    </row>
    <row r="113" spans="1:16" s="151" customFormat="1" ht="12">
      <c r="A113" s="127"/>
      <c r="B113" s="127"/>
      <c r="C113" s="128"/>
      <c r="D113" s="126"/>
      <c r="E113" s="126"/>
      <c r="F113" s="129"/>
      <c r="G113" s="130"/>
      <c r="H113" s="131"/>
      <c r="I113" s="129"/>
      <c r="J113" s="129"/>
      <c r="K113" s="129"/>
      <c r="L113" s="131"/>
      <c r="M113" s="132"/>
      <c r="N113" s="132"/>
      <c r="O113" s="132"/>
      <c r="P113" s="129"/>
    </row>
    <row r="114" spans="1:16" s="151" customFormat="1" ht="12">
      <c r="A114" s="127"/>
      <c r="B114" s="127"/>
      <c r="C114" s="128"/>
      <c r="D114" s="126"/>
      <c r="E114" s="126"/>
      <c r="F114" s="129"/>
      <c r="G114" s="130"/>
      <c r="H114" s="131"/>
      <c r="I114" s="129"/>
      <c r="J114" s="129"/>
      <c r="K114" s="129"/>
      <c r="L114" s="131"/>
      <c r="M114" s="132"/>
      <c r="N114" s="132"/>
      <c r="O114" s="132"/>
      <c r="P114" s="129"/>
    </row>
    <row r="115" spans="1:16" s="151" customFormat="1" ht="12">
      <c r="A115" s="127"/>
      <c r="B115" s="127"/>
      <c r="C115" s="133"/>
      <c r="D115" s="125"/>
      <c r="E115" s="125"/>
      <c r="F115" s="134"/>
      <c r="G115" s="130"/>
      <c r="H115" s="135"/>
      <c r="I115" s="134"/>
      <c r="J115" s="129"/>
      <c r="K115" s="134"/>
      <c r="L115" s="135"/>
      <c r="M115" s="136"/>
      <c r="N115" s="136"/>
      <c r="O115" s="136"/>
      <c r="P115" s="134"/>
    </row>
    <row r="116" spans="1:16" s="151" customFormat="1" ht="12">
      <c r="A116" s="127"/>
      <c r="B116" s="127"/>
      <c r="C116" s="128"/>
      <c r="D116" s="126"/>
      <c r="E116" s="126"/>
      <c r="F116" s="129"/>
      <c r="G116" s="130"/>
      <c r="H116" s="131"/>
      <c r="I116" s="129"/>
      <c r="J116" s="129"/>
      <c r="K116" s="129"/>
      <c r="L116" s="131"/>
      <c r="M116" s="132"/>
      <c r="N116" s="132"/>
      <c r="O116" s="132"/>
      <c r="P116" s="129"/>
    </row>
    <row r="117" spans="1:16" s="151" customFormat="1" ht="12">
      <c r="A117" s="127"/>
      <c r="B117" s="127"/>
      <c r="C117" s="128"/>
      <c r="D117" s="126"/>
      <c r="E117" s="126"/>
      <c r="F117" s="129"/>
      <c r="G117" s="130"/>
      <c r="H117" s="131"/>
      <c r="I117" s="129"/>
      <c r="J117" s="129"/>
      <c r="K117" s="129"/>
      <c r="L117" s="131"/>
      <c r="M117" s="132"/>
      <c r="N117" s="132"/>
      <c r="O117" s="132"/>
      <c r="P117" s="129"/>
    </row>
    <row r="118" spans="1:16" s="151" customFormat="1" ht="12">
      <c r="A118" s="127"/>
      <c r="B118" s="127"/>
      <c r="C118" s="128"/>
      <c r="D118" s="126"/>
      <c r="E118" s="126"/>
      <c r="F118" s="129"/>
      <c r="G118" s="130"/>
      <c r="H118" s="131"/>
      <c r="I118" s="129"/>
      <c r="J118" s="129"/>
      <c r="K118" s="129"/>
      <c r="L118" s="131"/>
      <c r="M118" s="132"/>
      <c r="N118" s="132"/>
      <c r="O118" s="132"/>
      <c r="P118" s="129"/>
    </row>
    <row r="119" spans="1:16" s="179" customFormat="1" ht="12">
      <c r="A119" s="137"/>
      <c r="B119" s="137"/>
      <c r="C119" s="138"/>
      <c r="D119" s="130"/>
      <c r="E119" s="139"/>
      <c r="F119" s="140"/>
      <c r="G119" s="140"/>
      <c r="H119" s="140"/>
      <c r="I119" s="141"/>
      <c r="J119" s="140"/>
      <c r="K119" s="140"/>
      <c r="L119" s="141"/>
      <c r="M119" s="141"/>
      <c r="N119" s="141"/>
      <c r="O119" s="141"/>
      <c r="P119" s="142"/>
    </row>
    <row r="120" spans="3:16" s="143" customFormat="1" ht="12">
      <c r="C120" s="144"/>
      <c r="D120" s="145"/>
      <c r="E120" s="145"/>
      <c r="F120" s="146"/>
      <c r="G120" s="147"/>
      <c r="H120" s="147"/>
      <c r="I120" s="147"/>
      <c r="J120" s="147"/>
      <c r="K120" s="148"/>
      <c r="L120" s="149"/>
      <c r="M120" s="149"/>
      <c r="N120" s="149"/>
      <c r="O120" s="149"/>
      <c r="P120" s="149"/>
    </row>
    <row r="121" spans="1:6" s="151" customFormat="1" ht="12">
      <c r="A121" s="126"/>
      <c r="B121" s="126"/>
      <c r="C121" s="128"/>
      <c r="D121" s="126"/>
      <c r="E121" s="126"/>
      <c r="F121" s="150"/>
    </row>
    <row r="122" spans="1:16" s="151" customFormat="1" ht="12">
      <c r="A122" s="152"/>
      <c r="B122" s="152"/>
      <c r="C122" s="153"/>
      <c r="D122" s="153"/>
      <c r="E122" s="153"/>
      <c r="F122" s="153"/>
      <c r="G122" s="153"/>
      <c r="H122" s="56"/>
      <c r="I122" s="143"/>
      <c r="J122" s="152"/>
      <c r="K122" s="153"/>
      <c r="L122" s="153"/>
      <c r="M122" s="153"/>
      <c r="N122" s="153"/>
      <c r="O122" s="153"/>
      <c r="P122" s="153"/>
    </row>
    <row r="123" spans="1:16" s="151" customFormat="1" ht="12">
      <c r="A123" s="143"/>
      <c r="B123" s="154"/>
      <c r="C123" s="154"/>
      <c r="D123" s="154"/>
      <c r="E123" s="154"/>
      <c r="F123" s="154"/>
      <c r="G123" s="154"/>
      <c r="H123" s="154"/>
      <c r="I123" s="143"/>
      <c r="J123" s="143"/>
      <c r="K123" s="154"/>
      <c r="L123" s="154"/>
      <c r="M123" s="154"/>
      <c r="N123" s="154"/>
      <c r="O123" s="154"/>
      <c r="P123" s="154"/>
    </row>
    <row r="124" spans="1:16" s="151" customFormat="1" ht="12">
      <c r="A124" s="143"/>
      <c r="B124" s="155"/>
      <c r="C124" s="156"/>
      <c r="D124" s="145"/>
      <c r="E124" s="145"/>
      <c r="F124" s="146"/>
      <c r="G124" s="143"/>
      <c r="H124" s="143"/>
      <c r="I124" s="143"/>
      <c r="J124" s="155"/>
      <c r="K124" s="143"/>
      <c r="L124" s="143"/>
      <c r="M124" s="143"/>
      <c r="N124" s="143"/>
      <c r="O124" s="143"/>
      <c r="P124" s="143"/>
    </row>
    <row r="125" spans="1:6" s="151" customFormat="1" ht="12">
      <c r="A125" s="126"/>
      <c r="B125" s="126"/>
      <c r="C125" s="128"/>
      <c r="D125" s="126"/>
      <c r="E125" s="126"/>
      <c r="F125" s="150"/>
    </row>
    <row r="126" spans="1:2" ht="12">
      <c r="A126" s="52"/>
      <c r="B126" s="52"/>
    </row>
    <row r="127" spans="1:2" ht="12">
      <c r="A127" s="52"/>
      <c r="B127" s="52"/>
    </row>
  </sheetData>
  <sheetProtection selectLockedCells="1" selectUnlockedCells="1"/>
  <mergeCells count="15">
    <mergeCell ref="F10:K10"/>
    <mergeCell ref="L10:P10"/>
    <mergeCell ref="A94:B94"/>
    <mergeCell ref="C94:G94"/>
    <mergeCell ref="K94:P94"/>
    <mergeCell ref="A1:P1"/>
    <mergeCell ref="A2:P2"/>
    <mergeCell ref="L7:N7"/>
    <mergeCell ref="A10:A11"/>
    <mergeCell ref="B10:B11"/>
    <mergeCell ref="B95:G95"/>
    <mergeCell ref="K95:P95"/>
    <mergeCell ref="C10:C11"/>
    <mergeCell ref="D10:D11"/>
    <mergeCell ref="E10:E11"/>
  </mergeCells>
  <conditionalFormatting sqref="C26:C36 C38:C67">
    <cfRule type="expression" priority="8" dxfId="0" stopIfTrue="1">
      <formula>#REF!</formula>
    </cfRule>
  </conditionalFormatting>
  <conditionalFormatting sqref="C26:C36 C38:C67">
    <cfRule type="expression" priority="7" dxfId="0" stopIfTrue="1">
      <formula>#REF!</formula>
    </cfRule>
  </conditionalFormatting>
  <conditionalFormatting sqref="C68:C89">
    <cfRule type="expression" priority="6" dxfId="0" stopIfTrue="1">
      <formula>#REF!</formula>
    </cfRule>
  </conditionalFormatting>
  <conditionalFormatting sqref="C68:C89">
    <cfRule type="expression" priority="5" dxfId="0" stopIfTrue="1">
      <formula>#REF!</formula>
    </cfRule>
  </conditionalFormatting>
  <conditionalFormatting sqref="C90">
    <cfRule type="expression" priority="4" dxfId="0" stopIfTrue="1">
      <formula>#REF!</formula>
    </cfRule>
  </conditionalFormatting>
  <conditionalFormatting sqref="C90">
    <cfRule type="expression" priority="3" dxfId="0" stopIfTrue="1">
      <formula>#REF!</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90" r:id="rId1"/>
  <headerFooter scaleWithDoc="0" alignWithMargins="0">
    <oddFooter>&amp;C&amp;P</oddFooter>
  </headerFooter>
</worksheet>
</file>

<file path=xl/worksheets/sheet7.xml><?xml version="1.0" encoding="utf-8"?>
<worksheet xmlns="http://schemas.openxmlformats.org/spreadsheetml/2006/main" xmlns:r="http://schemas.openxmlformats.org/officeDocument/2006/relationships">
  <sheetPr>
    <tabColor rgb="FFFFFF00"/>
  </sheetPr>
  <dimension ref="A1:P172"/>
  <sheetViews>
    <sheetView showZeros="0" showOutlineSymbols="0" view="pageBreakPreview" zoomScaleNormal="90" zoomScaleSheetLayoutView="100" workbookViewId="0" topLeftCell="A143">
      <selection activeCell="I166" sqref="I166:P168"/>
    </sheetView>
  </sheetViews>
  <sheetFormatPr defaultColWidth="9.140625" defaultRowHeight="12.75"/>
  <cols>
    <col min="1" max="1" width="4.28125" style="27" customWidth="1"/>
    <col min="2" max="2" width="4.8515625" style="27" customWidth="1"/>
    <col min="3" max="3" width="32.28125" style="51" customWidth="1"/>
    <col min="4" max="4" width="6.28125" style="52" customWidth="1"/>
    <col min="5" max="5" width="6.8515625" style="52" customWidth="1"/>
    <col min="6" max="6" width="6.7109375" style="71" customWidth="1"/>
    <col min="7" max="7" width="5.28125" style="27" customWidth="1"/>
    <col min="8" max="8" width="7.140625" style="27" customWidth="1"/>
    <col min="9" max="9" width="7.57421875" style="27" customWidth="1"/>
    <col min="10" max="10" width="8.00390625" style="27" customWidth="1"/>
    <col min="11" max="11" width="8.7109375" style="27" customWidth="1"/>
    <col min="12" max="12" width="8.28125" style="27" customWidth="1"/>
    <col min="13" max="13" width="9.28125" style="27" customWidth="1"/>
    <col min="14" max="14" width="10.140625" style="27" customWidth="1"/>
    <col min="15" max="15" width="8.8515625" style="27" customWidth="1"/>
    <col min="16" max="16" width="10.28125" style="27" bestFit="1" customWidth="1"/>
    <col min="17" max="16384" width="9.140625" style="27" customWidth="1"/>
  </cols>
  <sheetData>
    <row r="1" spans="1:16" ht="12">
      <c r="A1" s="300" t="s">
        <v>939</v>
      </c>
      <c r="B1" s="300"/>
      <c r="C1" s="300"/>
      <c r="D1" s="300"/>
      <c r="E1" s="300"/>
      <c r="F1" s="300"/>
      <c r="G1" s="300"/>
      <c r="H1" s="300"/>
      <c r="I1" s="300"/>
      <c r="J1" s="300"/>
      <c r="K1" s="300"/>
      <c r="L1" s="300"/>
      <c r="M1" s="300"/>
      <c r="N1" s="300"/>
      <c r="O1" s="300"/>
      <c r="P1" s="300"/>
    </row>
    <row r="2" spans="1:16" ht="12">
      <c r="A2" s="301" t="s">
        <v>648</v>
      </c>
      <c r="B2" s="301"/>
      <c r="C2" s="301"/>
      <c r="D2" s="301"/>
      <c r="E2" s="301"/>
      <c r="F2" s="301"/>
      <c r="G2" s="301"/>
      <c r="H2" s="301"/>
      <c r="I2" s="301"/>
      <c r="J2" s="301"/>
      <c r="K2" s="301"/>
      <c r="L2" s="301"/>
      <c r="M2" s="301"/>
      <c r="N2" s="301"/>
      <c r="O2" s="301"/>
      <c r="P2" s="301"/>
    </row>
    <row r="4" spans="1:2" ht="12">
      <c r="A4" s="70" t="s">
        <v>949</v>
      </c>
      <c r="B4" s="70"/>
    </row>
    <row r="5" spans="1:2" ht="12">
      <c r="A5" s="70" t="s">
        <v>955</v>
      </c>
      <c r="B5" s="70"/>
    </row>
    <row r="6" spans="1:2" ht="12">
      <c r="A6" s="69" t="s">
        <v>33</v>
      </c>
      <c r="B6" s="69"/>
    </row>
    <row r="7" spans="1:16" ht="12">
      <c r="A7" s="30" t="s">
        <v>932</v>
      </c>
      <c r="B7" s="30"/>
      <c r="C7" s="74"/>
      <c r="D7" s="73"/>
      <c r="E7" s="73"/>
      <c r="F7" s="72"/>
      <c r="G7" s="30"/>
      <c r="H7" s="30"/>
      <c r="I7" s="30"/>
      <c r="J7" s="30"/>
      <c r="K7" s="55" t="s">
        <v>29</v>
      </c>
      <c r="L7" s="303">
        <f>P164</f>
        <v>0</v>
      </c>
      <c r="M7" s="303"/>
      <c r="N7" s="303"/>
      <c r="O7" s="68" t="s">
        <v>30</v>
      </c>
      <c r="P7" s="30"/>
    </row>
    <row r="8" spans="1:16" ht="12">
      <c r="A8" s="30"/>
      <c r="B8" s="30"/>
      <c r="C8" s="74"/>
      <c r="D8" s="73"/>
      <c r="E8" s="73"/>
      <c r="F8" s="72"/>
      <c r="G8" s="30"/>
      <c r="H8" s="30"/>
      <c r="I8" s="30"/>
      <c r="J8" s="30"/>
      <c r="K8" s="55" t="s">
        <v>31</v>
      </c>
      <c r="L8" s="30" t="s">
        <v>1304</v>
      </c>
      <c r="M8" s="30"/>
      <c r="N8" s="30"/>
      <c r="O8" s="30"/>
      <c r="P8" s="30"/>
    </row>
    <row r="10" spans="1:16" ht="12" customHeight="1">
      <c r="A10" s="294" t="s">
        <v>4</v>
      </c>
      <c r="B10" s="294" t="s">
        <v>1248</v>
      </c>
      <c r="C10" s="294" t="s">
        <v>1249</v>
      </c>
      <c r="D10" s="294" t="s">
        <v>1250</v>
      </c>
      <c r="E10" s="294" t="s">
        <v>1251</v>
      </c>
      <c r="F10" s="295" t="s">
        <v>5</v>
      </c>
      <c r="G10" s="295"/>
      <c r="H10" s="295"/>
      <c r="I10" s="295"/>
      <c r="J10" s="295"/>
      <c r="K10" s="295"/>
      <c r="L10" s="294" t="s">
        <v>6</v>
      </c>
      <c r="M10" s="294"/>
      <c r="N10" s="294"/>
      <c r="O10" s="294"/>
      <c r="P10" s="294"/>
    </row>
    <row r="11" spans="1:16" ht="76.5">
      <c r="A11" s="294"/>
      <c r="B11" s="294"/>
      <c r="C11" s="294"/>
      <c r="D11" s="294"/>
      <c r="E11" s="294"/>
      <c r="F11" s="24" t="s">
        <v>1252</v>
      </c>
      <c r="G11" s="67" t="s">
        <v>1253</v>
      </c>
      <c r="H11" s="22" t="s">
        <v>1254</v>
      </c>
      <c r="I11" s="22" t="s">
        <v>1255</v>
      </c>
      <c r="J11" s="22" t="s">
        <v>1256</v>
      </c>
      <c r="K11" s="22" t="s">
        <v>1257</v>
      </c>
      <c r="L11" s="67" t="s">
        <v>1258</v>
      </c>
      <c r="M11" s="22" t="s">
        <v>1259</v>
      </c>
      <c r="N11" s="22" t="s">
        <v>1255</v>
      </c>
      <c r="O11" s="22" t="s">
        <v>1256</v>
      </c>
      <c r="P11" s="22" t="s">
        <v>1260</v>
      </c>
    </row>
    <row r="12" spans="1:16" ht="12">
      <c r="A12" s="22">
        <v>1</v>
      </c>
      <c r="B12" s="22">
        <f aca="true" t="shared" si="0" ref="B12:P12">A12+1</f>
        <v>2</v>
      </c>
      <c r="C12" s="22">
        <f t="shared" si="0"/>
        <v>3</v>
      </c>
      <c r="D12" s="22">
        <f t="shared" si="0"/>
        <v>4</v>
      </c>
      <c r="E12" s="22">
        <f t="shared" si="0"/>
        <v>5</v>
      </c>
      <c r="F12" s="82">
        <f t="shared" si="0"/>
        <v>6</v>
      </c>
      <c r="G12" s="22">
        <f t="shared" si="0"/>
        <v>7</v>
      </c>
      <c r="H12" s="22">
        <f t="shared" si="0"/>
        <v>8</v>
      </c>
      <c r="I12" s="22">
        <f t="shared" si="0"/>
        <v>9</v>
      </c>
      <c r="J12" s="22">
        <f t="shared" si="0"/>
        <v>10</v>
      </c>
      <c r="K12" s="22">
        <f t="shared" si="0"/>
        <v>11</v>
      </c>
      <c r="L12" s="22">
        <f t="shared" si="0"/>
        <v>12</v>
      </c>
      <c r="M12" s="22">
        <f t="shared" si="0"/>
        <v>13</v>
      </c>
      <c r="N12" s="22">
        <f t="shared" si="0"/>
        <v>14</v>
      </c>
      <c r="O12" s="22">
        <f t="shared" si="0"/>
        <v>15</v>
      </c>
      <c r="P12" s="22">
        <f t="shared" si="0"/>
        <v>16</v>
      </c>
    </row>
    <row r="13" spans="1:16" ht="14.25">
      <c r="A13" s="83"/>
      <c r="B13" s="83"/>
      <c r="C13" s="92" t="s">
        <v>16</v>
      </c>
      <c r="D13" s="84"/>
      <c r="E13" s="84"/>
      <c r="F13" s="85"/>
      <c r="G13" s="86"/>
      <c r="H13" s="87"/>
      <c r="I13" s="85"/>
      <c r="J13" s="85"/>
      <c r="K13" s="85"/>
      <c r="L13" s="87"/>
      <c r="M13" s="88"/>
      <c r="N13" s="88"/>
      <c r="O13" s="88"/>
      <c r="P13" s="85"/>
    </row>
    <row r="14" spans="1:16" ht="36">
      <c r="A14" s="22">
        <v>1</v>
      </c>
      <c r="B14" s="22" t="s">
        <v>10</v>
      </c>
      <c r="C14" s="89" t="s">
        <v>961</v>
      </c>
      <c r="D14" s="90" t="s">
        <v>0</v>
      </c>
      <c r="E14" s="90">
        <v>1153</v>
      </c>
      <c r="F14" s="25"/>
      <c r="G14" s="64"/>
      <c r="H14" s="29"/>
      <c r="I14" s="25"/>
      <c r="J14" s="25"/>
      <c r="K14" s="25"/>
      <c r="L14" s="29"/>
      <c r="M14" s="26"/>
      <c r="N14" s="26"/>
      <c r="O14" s="26"/>
      <c r="P14" s="25"/>
    </row>
    <row r="15" spans="1:16" ht="36">
      <c r="A15" s="22">
        <f>A14+1</f>
        <v>2</v>
      </c>
      <c r="B15" s="22" t="s">
        <v>10</v>
      </c>
      <c r="C15" s="89" t="s">
        <v>45</v>
      </c>
      <c r="D15" s="90" t="s">
        <v>42</v>
      </c>
      <c r="E15" s="90">
        <v>31</v>
      </c>
      <c r="F15" s="25"/>
      <c r="G15" s="64"/>
      <c r="H15" s="29"/>
      <c r="I15" s="25"/>
      <c r="J15" s="25"/>
      <c r="K15" s="25"/>
      <c r="L15" s="29"/>
      <c r="M15" s="26"/>
      <c r="N15" s="26"/>
      <c r="O15" s="26"/>
      <c r="P15" s="25"/>
    </row>
    <row r="16" spans="1:16" ht="12">
      <c r="A16" s="22">
        <f>A15+1</f>
        <v>3</v>
      </c>
      <c r="B16" s="22" t="s">
        <v>10</v>
      </c>
      <c r="C16" s="89" t="s">
        <v>47</v>
      </c>
      <c r="D16" s="90" t="s">
        <v>0</v>
      </c>
      <c r="E16" s="90">
        <v>7</v>
      </c>
      <c r="F16" s="25"/>
      <c r="G16" s="64"/>
      <c r="H16" s="29"/>
      <c r="I16" s="25"/>
      <c r="J16" s="25"/>
      <c r="K16" s="25"/>
      <c r="L16" s="29"/>
      <c r="M16" s="26"/>
      <c r="N16" s="26"/>
      <c r="O16" s="26"/>
      <c r="P16" s="25"/>
    </row>
    <row r="17" spans="1:16" ht="48">
      <c r="A17" s="22">
        <f>A16+1</f>
        <v>4</v>
      </c>
      <c r="B17" s="22" t="s">
        <v>10</v>
      </c>
      <c r="C17" s="89" t="s">
        <v>46</v>
      </c>
      <c r="D17" s="90" t="s">
        <v>3</v>
      </c>
      <c r="E17" s="90">
        <v>1</v>
      </c>
      <c r="F17" s="25"/>
      <c r="G17" s="64"/>
      <c r="H17" s="29"/>
      <c r="I17" s="25"/>
      <c r="J17" s="25"/>
      <c r="K17" s="25"/>
      <c r="L17" s="29"/>
      <c r="M17" s="26"/>
      <c r="N17" s="26"/>
      <c r="O17" s="26"/>
      <c r="P17" s="25"/>
    </row>
    <row r="18" spans="1:16" ht="12">
      <c r="A18" s="22">
        <f>A17+1</f>
        <v>5</v>
      </c>
      <c r="B18" s="22" t="s">
        <v>10</v>
      </c>
      <c r="C18" s="91" t="s">
        <v>44</v>
      </c>
      <c r="D18" s="90" t="s">
        <v>1</v>
      </c>
      <c r="E18" s="90">
        <v>60</v>
      </c>
      <c r="F18" s="25"/>
      <c r="G18" s="64"/>
      <c r="H18" s="29"/>
      <c r="I18" s="25"/>
      <c r="J18" s="25"/>
      <c r="K18" s="25"/>
      <c r="L18" s="29"/>
      <c r="M18" s="26"/>
      <c r="N18" s="26"/>
      <c r="O18" s="26"/>
      <c r="P18" s="25"/>
    </row>
    <row r="19" spans="1:16" ht="12">
      <c r="A19" s="22"/>
      <c r="B19" s="22"/>
      <c r="C19" s="91"/>
      <c r="D19" s="90"/>
      <c r="E19" s="90"/>
      <c r="F19" s="25"/>
      <c r="G19" s="64"/>
      <c r="H19" s="29"/>
      <c r="I19" s="25"/>
      <c r="J19" s="25"/>
      <c r="K19" s="25"/>
      <c r="L19" s="29"/>
      <c r="M19" s="26"/>
      <c r="N19" s="26"/>
      <c r="O19" s="26"/>
      <c r="P19" s="25"/>
    </row>
    <row r="20" spans="1:16" ht="12">
      <c r="A20" s="22"/>
      <c r="B20" s="22"/>
      <c r="C20" s="93" t="s">
        <v>157</v>
      </c>
      <c r="D20" s="94" t="s">
        <v>85</v>
      </c>
      <c r="E20" s="94" t="s">
        <v>85</v>
      </c>
      <c r="F20" s="95"/>
      <c r="G20" s="64"/>
      <c r="H20" s="97"/>
      <c r="I20" s="95"/>
      <c r="J20" s="95"/>
      <c r="K20" s="95"/>
      <c r="L20" s="97"/>
      <c r="M20" s="98"/>
      <c r="N20" s="98"/>
      <c r="O20" s="98"/>
      <c r="P20" s="95"/>
    </row>
    <row r="21" spans="1:16" ht="12">
      <c r="A21" s="22">
        <f>A18+1</f>
        <v>6</v>
      </c>
      <c r="B21" s="22" t="s">
        <v>10</v>
      </c>
      <c r="C21" s="89" t="s">
        <v>86</v>
      </c>
      <c r="D21" s="90" t="s">
        <v>87</v>
      </c>
      <c r="E21" s="90">
        <v>0.055</v>
      </c>
      <c r="F21" s="25"/>
      <c r="G21" s="64"/>
      <c r="H21" s="29"/>
      <c r="I21" s="25"/>
      <c r="J21" s="25"/>
      <c r="K21" s="25"/>
      <c r="L21" s="29"/>
      <c r="M21" s="26"/>
      <c r="N21" s="26"/>
      <c r="O21" s="26"/>
      <c r="P21" s="25"/>
    </row>
    <row r="22" spans="1:16" ht="12">
      <c r="A22" s="22">
        <f aca="true" t="shared" si="1" ref="A22:A32">A21+1</f>
        <v>7</v>
      </c>
      <c r="B22" s="22" t="s">
        <v>10</v>
      </c>
      <c r="C22" s="89" t="s">
        <v>88</v>
      </c>
      <c r="D22" s="90" t="s">
        <v>1</v>
      </c>
      <c r="E22" s="90">
        <v>10.55</v>
      </c>
      <c r="F22" s="25"/>
      <c r="G22" s="64"/>
      <c r="H22" s="29"/>
      <c r="I22" s="25"/>
      <c r="J22" s="25"/>
      <c r="K22" s="25"/>
      <c r="L22" s="29"/>
      <c r="M22" s="26"/>
      <c r="N22" s="26"/>
      <c r="O22" s="26"/>
      <c r="P22" s="25"/>
    </row>
    <row r="23" spans="1:16" ht="12">
      <c r="A23" s="22">
        <f t="shared" si="1"/>
        <v>8</v>
      </c>
      <c r="B23" s="22" t="s">
        <v>10</v>
      </c>
      <c r="C23" s="89" t="s">
        <v>89</v>
      </c>
      <c r="D23" s="90" t="s">
        <v>1</v>
      </c>
      <c r="E23" s="90">
        <v>5.1</v>
      </c>
      <c r="F23" s="25"/>
      <c r="G23" s="64"/>
      <c r="H23" s="29"/>
      <c r="I23" s="25"/>
      <c r="J23" s="25"/>
      <c r="K23" s="25"/>
      <c r="L23" s="29"/>
      <c r="M23" s="26"/>
      <c r="N23" s="26"/>
      <c r="O23" s="26"/>
      <c r="P23" s="25"/>
    </row>
    <row r="24" spans="1:16" ht="12">
      <c r="A24" s="22">
        <f t="shared" si="1"/>
        <v>9</v>
      </c>
      <c r="B24" s="22" t="s">
        <v>10</v>
      </c>
      <c r="C24" s="89" t="s">
        <v>90</v>
      </c>
      <c r="D24" s="90" t="s">
        <v>1</v>
      </c>
      <c r="E24" s="90">
        <v>1.1</v>
      </c>
      <c r="F24" s="25"/>
      <c r="G24" s="64"/>
      <c r="H24" s="29"/>
      <c r="I24" s="25"/>
      <c r="J24" s="25"/>
      <c r="K24" s="25"/>
      <c r="L24" s="29"/>
      <c r="M24" s="26"/>
      <c r="N24" s="26"/>
      <c r="O24" s="26"/>
      <c r="P24" s="25"/>
    </row>
    <row r="25" spans="1:16" ht="24">
      <c r="A25" s="22">
        <f t="shared" si="1"/>
        <v>10</v>
      </c>
      <c r="B25" s="22" t="s">
        <v>10</v>
      </c>
      <c r="C25" s="89" t="s">
        <v>91</v>
      </c>
      <c r="D25" s="90" t="s">
        <v>35</v>
      </c>
      <c r="E25" s="90">
        <v>1</v>
      </c>
      <c r="F25" s="25"/>
      <c r="G25" s="64"/>
      <c r="H25" s="29"/>
      <c r="I25" s="25"/>
      <c r="J25" s="25"/>
      <c r="K25" s="25"/>
      <c r="L25" s="29"/>
      <c r="M25" s="26"/>
      <c r="N25" s="26"/>
      <c r="O25" s="26"/>
      <c r="P25" s="25"/>
    </row>
    <row r="26" spans="1:16" ht="12">
      <c r="A26" s="22">
        <f t="shared" si="1"/>
        <v>11</v>
      </c>
      <c r="B26" s="22" t="s">
        <v>10</v>
      </c>
      <c r="C26" s="89" t="s">
        <v>156</v>
      </c>
      <c r="D26" s="90" t="s">
        <v>42</v>
      </c>
      <c r="E26" s="90">
        <v>1</v>
      </c>
      <c r="F26" s="25"/>
      <c r="G26" s="64"/>
      <c r="H26" s="29"/>
      <c r="I26" s="25"/>
      <c r="J26" s="25"/>
      <c r="K26" s="25"/>
      <c r="L26" s="29"/>
      <c r="M26" s="26"/>
      <c r="N26" s="26"/>
      <c r="O26" s="26"/>
      <c r="P26" s="25"/>
    </row>
    <row r="27" spans="1:16" ht="12">
      <c r="A27" s="22">
        <f t="shared" si="1"/>
        <v>12</v>
      </c>
      <c r="B27" s="22" t="s">
        <v>10</v>
      </c>
      <c r="C27" s="89" t="s">
        <v>92</v>
      </c>
      <c r="D27" s="90" t="s">
        <v>0</v>
      </c>
      <c r="E27" s="90">
        <v>4</v>
      </c>
      <c r="F27" s="25"/>
      <c r="G27" s="64"/>
      <c r="H27" s="29"/>
      <c r="I27" s="25"/>
      <c r="J27" s="25"/>
      <c r="K27" s="25"/>
      <c r="L27" s="29"/>
      <c r="M27" s="26"/>
      <c r="N27" s="26"/>
      <c r="O27" s="26"/>
      <c r="P27" s="25"/>
    </row>
    <row r="28" spans="1:16" ht="12">
      <c r="A28" s="22">
        <f t="shared" si="1"/>
        <v>13</v>
      </c>
      <c r="B28" s="22" t="s">
        <v>10</v>
      </c>
      <c r="C28" s="89" t="s">
        <v>93</v>
      </c>
      <c r="D28" s="90" t="s">
        <v>0</v>
      </c>
      <c r="E28" s="90">
        <v>8</v>
      </c>
      <c r="F28" s="25"/>
      <c r="G28" s="64"/>
      <c r="H28" s="29"/>
      <c r="I28" s="25"/>
      <c r="J28" s="25"/>
      <c r="K28" s="25"/>
      <c r="L28" s="29"/>
      <c r="M28" s="26"/>
      <c r="N28" s="26"/>
      <c r="O28" s="26"/>
      <c r="P28" s="25"/>
    </row>
    <row r="29" spans="1:16" ht="36">
      <c r="A29" s="22">
        <f t="shared" si="1"/>
        <v>14</v>
      </c>
      <c r="B29" s="22" t="s">
        <v>10</v>
      </c>
      <c r="C29" s="89" t="s">
        <v>94</v>
      </c>
      <c r="D29" s="90" t="s">
        <v>0</v>
      </c>
      <c r="E29" s="90">
        <v>28.9</v>
      </c>
      <c r="F29" s="25"/>
      <c r="G29" s="64"/>
      <c r="H29" s="29"/>
      <c r="I29" s="25"/>
      <c r="J29" s="25"/>
      <c r="K29" s="25"/>
      <c r="L29" s="29"/>
      <c r="M29" s="26"/>
      <c r="N29" s="26"/>
      <c r="O29" s="26"/>
      <c r="P29" s="25"/>
    </row>
    <row r="30" spans="1:16" ht="36">
      <c r="A30" s="22">
        <f t="shared" si="1"/>
        <v>15</v>
      </c>
      <c r="B30" s="22" t="s">
        <v>10</v>
      </c>
      <c r="C30" s="89" t="s">
        <v>95</v>
      </c>
      <c r="D30" s="90" t="s">
        <v>15</v>
      </c>
      <c r="E30" s="90">
        <v>37.8</v>
      </c>
      <c r="F30" s="25"/>
      <c r="G30" s="64"/>
      <c r="H30" s="29"/>
      <c r="I30" s="25"/>
      <c r="J30" s="25"/>
      <c r="K30" s="25"/>
      <c r="L30" s="29"/>
      <c r="M30" s="26"/>
      <c r="N30" s="26"/>
      <c r="O30" s="26"/>
      <c r="P30" s="25"/>
    </row>
    <row r="31" spans="1:16" ht="24">
      <c r="A31" s="22">
        <f t="shared" si="1"/>
        <v>16</v>
      </c>
      <c r="B31" s="22" t="s">
        <v>10</v>
      </c>
      <c r="C31" s="89" t="s">
        <v>96</v>
      </c>
      <c r="D31" s="90" t="s">
        <v>0</v>
      </c>
      <c r="E31" s="90">
        <f>4*10*1</f>
        <v>40</v>
      </c>
      <c r="F31" s="25"/>
      <c r="G31" s="64"/>
      <c r="H31" s="29"/>
      <c r="I31" s="25"/>
      <c r="J31" s="25"/>
      <c r="K31" s="25"/>
      <c r="L31" s="29"/>
      <c r="M31" s="26"/>
      <c r="N31" s="26"/>
      <c r="O31" s="26"/>
      <c r="P31" s="25"/>
    </row>
    <row r="32" spans="1:16" ht="12">
      <c r="A32" s="22">
        <f t="shared" si="1"/>
        <v>17</v>
      </c>
      <c r="B32" s="22" t="s">
        <v>10</v>
      </c>
      <c r="C32" s="89" t="s">
        <v>97</v>
      </c>
      <c r="D32" s="90" t="s">
        <v>1</v>
      </c>
      <c r="E32" s="90">
        <v>1.9</v>
      </c>
      <c r="F32" s="25"/>
      <c r="G32" s="64"/>
      <c r="H32" s="29"/>
      <c r="I32" s="25"/>
      <c r="J32" s="25"/>
      <c r="K32" s="25"/>
      <c r="L32" s="29"/>
      <c r="M32" s="26"/>
      <c r="N32" s="26"/>
      <c r="O32" s="26"/>
      <c r="P32" s="25"/>
    </row>
    <row r="33" spans="1:16" ht="12">
      <c r="A33" s="22"/>
      <c r="B33" s="22"/>
      <c r="C33" s="89"/>
      <c r="D33" s="90"/>
      <c r="E33" s="90"/>
      <c r="F33" s="25"/>
      <c r="G33" s="64"/>
      <c r="H33" s="29"/>
      <c r="I33" s="25"/>
      <c r="J33" s="25"/>
      <c r="K33" s="25"/>
      <c r="L33" s="29"/>
      <c r="M33" s="26"/>
      <c r="N33" s="26"/>
      <c r="O33" s="26"/>
      <c r="P33" s="25"/>
    </row>
    <row r="34" spans="1:16" ht="12">
      <c r="A34" s="22"/>
      <c r="B34" s="22"/>
      <c r="C34" s="92" t="s">
        <v>48</v>
      </c>
      <c r="D34" s="90"/>
      <c r="E34" s="90"/>
      <c r="F34" s="25"/>
      <c r="G34" s="64"/>
      <c r="H34" s="29"/>
      <c r="I34" s="25"/>
      <c r="J34" s="25"/>
      <c r="K34" s="25"/>
      <c r="L34" s="29"/>
      <c r="M34" s="26"/>
      <c r="N34" s="26"/>
      <c r="O34" s="26"/>
      <c r="P34" s="25"/>
    </row>
    <row r="35" spans="1:16" ht="24">
      <c r="A35" s="22">
        <f>A32+1</f>
        <v>18</v>
      </c>
      <c r="B35" s="22" t="s">
        <v>10</v>
      </c>
      <c r="C35" s="89" t="s">
        <v>152</v>
      </c>
      <c r="D35" s="90" t="s">
        <v>0</v>
      </c>
      <c r="E35" s="90">
        <v>857</v>
      </c>
      <c r="F35" s="25"/>
      <c r="G35" s="64"/>
      <c r="H35" s="29"/>
      <c r="I35" s="25"/>
      <c r="J35" s="25"/>
      <c r="K35" s="25"/>
      <c r="L35" s="29"/>
      <c r="M35" s="26"/>
      <c r="N35" s="26"/>
      <c r="O35" s="26"/>
      <c r="P35" s="25"/>
    </row>
    <row r="36" spans="1:16" ht="60">
      <c r="A36" s="22">
        <f aca="true" t="shared" si="2" ref="A36:A74">A35+1</f>
        <v>19</v>
      </c>
      <c r="B36" s="22" t="s">
        <v>10</v>
      </c>
      <c r="C36" s="89" t="s">
        <v>49</v>
      </c>
      <c r="D36" s="90" t="s">
        <v>42</v>
      </c>
      <c r="E36" s="90">
        <v>63</v>
      </c>
      <c r="F36" s="25"/>
      <c r="G36" s="64"/>
      <c r="H36" s="29"/>
      <c r="I36" s="25"/>
      <c r="J36" s="25"/>
      <c r="K36" s="25"/>
      <c r="L36" s="29"/>
      <c r="M36" s="26"/>
      <c r="N36" s="26"/>
      <c r="O36" s="26"/>
      <c r="P36" s="25"/>
    </row>
    <row r="37" spans="1:16" ht="36">
      <c r="A37" s="22">
        <f t="shared" si="2"/>
        <v>20</v>
      </c>
      <c r="B37" s="22" t="s">
        <v>10</v>
      </c>
      <c r="C37" s="89" t="s">
        <v>50</v>
      </c>
      <c r="D37" s="90" t="s">
        <v>42</v>
      </c>
      <c r="E37" s="90">
        <v>4.9</v>
      </c>
      <c r="F37" s="25"/>
      <c r="G37" s="64"/>
      <c r="H37" s="29"/>
      <c r="I37" s="25"/>
      <c r="J37" s="25"/>
      <c r="K37" s="25"/>
      <c r="L37" s="29"/>
      <c r="M37" s="26"/>
      <c r="N37" s="26"/>
      <c r="O37" s="26"/>
      <c r="P37" s="25"/>
    </row>
    <row r="38" spans="1:16" ht="36">
      <c r="A38" s="22">
        <f t="shared" si="2"/>
        <v>21</v>
      </c>
      <c r="B38" s="22" t="s">
        <v>10</v>
      </c>
      <c r="C38" s="89" t="s">
        <v>51</v>
      </c>
      <c r="D38" s="90" t="s">
        <v>42</v>
      </c>
      <c r="E38" s="90">
        <v>26.1</v>
      </c>
      <c r="F38" s="25"/>
      <c r="G38" s="64"/>
      <c r="H38" s="29"/>
      <c r="I38" s="25"/>
      <c r="J38" s="25"/>
      <c r="K38" s="25"/>
      <c r="L38" s="29"/>
      <c r="M38" s="26"/>
      <c r="N38" s="26"/>
      <c r="O38" s="26"/>
      <c r="P38" s="25"/>
    </row>
    <row r="39" spans="1:16" ht="36">
      <c r="A39" s="22">
        <f t="shared" si="2"/>
        <v>22</v>
      </c>
      <c r="B39" s="22" t="s">
        <v>10</v>
      </c>
      <c r="C39" s="89" t="s">
        <v>52</v>
      </c>
      <c r="D39" s="90" t="s">
        <v>42</v>
      </c>
      <c r="E39" s="90">
        <v>90.8</v>
      </c>
      <c r="F39" s="25"/>
      <c r="G39" s="64"/>
      <c r="H39" s="29"/>
      <c r="I39" s="25"/>
      <c r="J39" s="25"/>
      <c r="K39" s="25"/>
      <c r="L39" s="29"/>
      <c r="M39" s="26"/>
      <c r="N39" s="26"/>
      <c r="O39" s="26"/>
      <c r="P39" s="25"/>
    </row>
    <row r="40" spans="1:16" ht="36">
      <c r="A40" s="22">
        <f t="shared" si="2"/>
        <v>23</v>
      </c>
      <c r="B40" s="22" t="s">
        <v>10</v>
      </c>
      <c r="C40" s="89" t="s">
        <v>53</v>
      </c>
      <c r="D40" s="90" t="s">
        <v>42</v>
      </c>
      <c r="E40" s="90">
        <v>17</v>
      </c>
      <c r="F40" s="25"/>
      <c r="G40" s="64"/>
      <c r="H40" s="29"/>
      <c r="I40" s="25"/>
      <c r="J40" s="25"/>
      <c r="K40" s="25"/>
      <c r="L40" s="29"/>
      <c r="M40" s="26"/>
      <c r="N40" s="26"/>
      <c r="O40" s="26"/>
      <c r="P40" s="25"/>
    </row>
    <row r="41" spans="1:16" ht="24">
      <c r="A41" s="22">
        <f t="shared" si="2"/>
        <v>24</v>
      </c>
      <c r="B41" s="22" t="s">
        <v>10</v>
      </c>
      <c r="C41" s="89" t="s">
        <v>54</v>
      </c>
      <c r="D41" s="90" t="s">
        <v>55</v>
      </c>
      <c r="E41" s="90">
        <v>8.4</v>
      </c>
      <c r="F41" s="25"/>
      <c r="G41" s="64"/>
      <c r="H41" s="29"/>
      <c r="I41" s="25"/>
      <c r="J41" s="25"/>
      <c r="K41" s="25"/>
      <c r="L41" s="29"/>
      <c r="M41" s="26"/>
      <c r="N41" s="26"/>
      <c r="O41" s="26"/>
      <c r="P41" s="25"/>
    </row>
    <row r="42" spans="1:16" ht="24">
      <c r="A42" s="22">
        <f t="shared" si="2"/>
        <v>25</v>
      </c>
      <c r="B42" s="22" t="s">
        <v>10</v>
      </c>
      <c r="C42" s="89" t="s">
        <v>56</v>
      </c>
      <c r="D42" s="90" t="s">
        <v>0</v>
      </c>
      <c r="E42" s="90">
        <v>30</v>
      </c>
      <c r="F42" s="25"/>
      <c r="G42" s="64"/>
      <c r="H42" s="29"/>
      <c r="I42" s="25"/>
      <c r="J42" s="25"/>
      <c r="K42" s="25"/>
      <c r="L42" s="29"/>
      <c r="M42" s="26"/>
      <c r="N42" s="26"/>
      <c r="O42" s="26"/>
      <c r="P42" s="25"/>
    </row>
    <row r="43" spans="1:16" ht="48">
      <c r="A43" s="22">
        <f t="shared" si="2"/>
        <v>26</v>
      </c>
      <c r="B43" s="22" t="s">
        <v>10</v>
      </c>
      <c r="C43" s="89" t="s">
        <v>57</v>
      </c>
      <c r="D43" s="90" t="s">
        <v>0</v>
      </c>
      <c r="E43" s="90">
        <v>5</v>
      </c>
      <c r="F43" s="25"/>
      <c r="G43" s="64"/>
      <c r="H43" s="29"/>
      <c r="I43" s="25"/>
      <c r="J43" s="25"/>
      <c r="K43" s="25"/>
      <c r="L43" s="29"/>
      <c r="M43" s="26"/>
      <c r="N43" s="26"/>
      <c r="O43" s="26"/>
      <c r="P43" s="25"/>
    </row>
    <row r="44" spans="1:16" ht="24">
      <c r="A44" s="22">
        <f t="shared" si="2"/>
        <v>27</v>
      </c>
      <c r="B44" s="22" t="s">
        <v>10</v>
      </c>
      <c r="C44" s="89" t="s">
        <v>58</v>
      </c>
      <c r="D44" s="90" t="s">
        <v>0</v>
      </c>
      <c r="E44" s="90">
        <v>0.6</v>
      </c>
      <c r="F44" s="25"/>
      <c r="G44" s="64"/>
      <c r="H44" s="29"/>
      <c r="I44" s="25"/>
      <c r="J44" s="25"/>
      <c r="K44" s="25"/>
      <c r="L44" s="29"/>
      <c r="M44" s="26"/>
      <c r="N44" s="26"/>
      <c r="O44" s="26"/>
      <c r="P44" s="25"/>
    </row>
    <row r="45" spans="1:16" ht="48">
      <c r="A45" s="22">
        <f t="shared" si="2"/>
        <v>28</v>
      </c>
      <c r="B45" s="22" t="s">
        <v>10</v>
      </c>
      <c r="C45" s="89" t="s">
        <v>153</v>
      </c>
      <c r="D45" s="90" t="s">
        <v>0</v>
      </c>
      <c r="E45" s="90">
        <v>871.5</v>
      </c>
      <c r="F45" s="25"/>
      <c r="G45" s="64"/>
      <c r="H45" s="29"/>
      <c r="I45" s="25"/>
      <c r="J45" s="25"/>
      <c r="K45" s="25"/>
      <c r="L45" s="29"/>
      <c r="M45" s="26"/>
      <c r="N45" s="26"/>
      <c r="O45" s="26"/>
      <c r="P45" s="25"/>
    </row>
    <row r="46" spans="1:16" ht="48">
      <c r="A46" s="22">
        <f t="shared" si="2"/>
        <v>29</v>
      </c>
      <c r="B46" s="22" t="s">
        <v>10</v>
      </c>
      <c r="C46" s="89" t="s">
        <v>154</v>
      </c>
      <c r="D46" s="90" t="s">
        <v>0</v>
      </c>
      <c r="E46" s="90">
        <v>6.3</v>
      </c>
      <c r="F46" s="25"/>
      <c r="G46" s="64"/>
      <c r="H46" s="29"/>
      <c r="I46" s="25"/>
      <c r="J46" s="25"/>
      <c r="K46" s="25"/>
      <c r="L46" s="29"/>
      <c r="M46" s="26"/>
      <c r="N46" s="26"/>
      <c r="O46" s="26"/>
      <c r="P46" s="25"/>
    </row>
    <row r="47" spans="1:16" ht="36">
      <c r="A47" s="22">
        <f t="shared" si="2"/>
        <v>30</v>
      </c>
      <c r="B47" s="22" t="s">
        <v>10</v>
      </c>
      <c r="C47" s="89" t="s">
        <v>65</v>
      </c>
      <c r="D47" s="90" t="s">
        <v>0</v>
      </c>
      <c r="E47" s="90">
        <v>82.4</v>
      </c>
      <c r="F47" s="25"/>
      <c r="G47" s="64"/>
      <c r="H47" s="29"/>
      <c r="I47" s="25"/>
      <c r="J47" s="25"/>
      <c r="K47" s="25"/>
      <c r="L47" s="29"/>
      <c r="M47" s="26"/>
      <c r="N47" s="26"/>
      <c r="O47" s="26"/>
      <c r="P47" s="25"/>
    </row>
    <row r="48" spans="1:16" ht="24">
      <c r="A48" s="22">
        <f t="shared" si="2"/>
        <v>31</v>
      </c>
      <c r="B48" s="22" t="s">
        <v>10</v>
      </c>
      <c r="C48" s="89" t="s">
        <v>59</v>
      </c>
      <c r="D48" s="90" t="s">
        <v>0</v>
      </c>
      <c r="E48" s="90">
        <v>439.5</v>
      </c>
      <c r="F48" s="25"/>
      <c r="G48" s="64"/>
      <c r="H48" s="29"/>
      <c r="I48" s="25"/>
      <c r="J48" s="25"/>
      <c r="K48" s="25"/>
      <c r="L48" s="29"/>
      <c r="M48" s="26"/>
      <c r="N48" s="26"/>
      <c r="O48" s="26"/>
      <c r="P48" s="25"/>
    </row>
    <row r="49" spans="1:16" ht="24">
      <c r="A49" s="22">
        <f t="shared" si="2"/>
        <v>32</v>
      </c>
      <c r="B49" s="22" t="s">
        <v>10</v>
      </c>
      <c r="C49" s="89" t="s">
        <v>60</v>
      </c>
      <c r="D49" s="90" t="s">
        <v>0</v>
      </c>
      <c r="E49" s="90">
        <v>214.2</v>
      </c>
      <c r="F49" s="25"/>
      <c r="G49" s="64"/>
      <c r="H49" s="29"/>
      <c r="I49" s="25"/>
      <c r="J49" s="25"/>
      <c r="K49" s="25"/>
      <c r="L49" s="29"/>
      <c r="M49" s="26"/>
      <c r="N49" s="26"/>
      <c r="O49" s="26"/>
      <c r="P49" s="25"/>
    </row>
    <row r="50" spans="1:16" ht="24">
      <c r="A50" s="22">
        <f t="shared" si="2"/>
        <v>33</v>
      </c>
      <c r="B50" s="22" t="s">
        <v>10</v>
      </c>
      <c r="C50" s="89" t="s">
        <v>61</v>
      </c>
      <c r="D50" s="90" t="s">
        <v>0</v>
      </c>
      <c r="E50" s="90">
        <v>226.6</v>
      </c>
      <c r="F50" s="25"/>
      <c r="G50" s="64"/>
      <c r="H50" s="29"/>
      <c r="I50" s="25"/>
      <c r="J50" s="25"/>
      <c r="K50" s="25"/>
      <c r="L50" s="29"/>
      <c r="M50" s="26"/>
      <c r="N50" s="26"/>
      <c r="O50" s="26"/>
      <c r="P50" s="25"/>
    </row>
    <row r="51" spans="1:16" ht="24">
      <c r="A51" s="22">
        <f t="shared" si="2"/>
        <v>34</v>
      </c>
      <c r="B51" s="22" t="s">
        <v>10</v>
      </c>
      <c r="C51" s="89" t="s">
        <v>62</v>
      </c>
      <c r="D51" s="90" t="s">
        <v>0</v>
      </c>
      <c r="E51" s="90">
        <v>12.9</v>
      </c>
      <c r="F51" s="25"/>
      <c r="G51" s="64"/>
      <c r="H51" s="29"/>
      <c r="I51" s="25"/>
      <c r="J51" s="25"/>
      <c r="K51" s="25"/>
      <c r="L51" s="29"/>
      <c r="M51" s="26"/>
      <c r="N51" s="26"/>
      <c r="O51" s="26"/>
      <c r="P51" s="25"/>
    </row>
    <row r="52" spans="1:16" ht="24">
      <c r="A52" s="22">
        <f t="shared" si="2"/>
        <v>35</v>
      </c>
      <c r="B52" s="22" t="s">
        <v>10</v>
      </c>
      <c r="C52" s="89" t="s">
        <v>63</v>
      </c>
      <c r="D52" s="90" t="s">
        <v>0</v>
      </c>
      <c r="E52" s="90">
        <v>22.8</v>
      </c>
      <c r="F52" s="25"/>
      <c r="G52" s="64"/>
      <c r="H52" s="29"/>
      <c r="I52" s="25"/>
      <c r="J52" s="25"/>
      <c r="K52" s="25"/>
      <c r="L52" s="29"/>
      <c r="M52" s="26"/>
      <c r="N52" s="26"/>
      <c r="O52" s="26"/>
      <c r="P52" s="25"/>
    </row>
    <row r="53" spans="1:16" ht="36">
      <c r="A53" s="22">
        <f t="shared" si="2"/>
        <v>36</v>
      </c>
      <c r="B53" s="22" t="s">
        <v>10</v>
      </c>
      <c r="C53" s="89" t="s">
        <v>64</v>
      </c>
      <c r="D53" s="90" t="s">
        <v>0</v>
      </c>
      <c r="E53" s="90">
        <v>123.2</v>
      </c>
      <c r="F53" s="25"/>
      <c r="G53" s="64"/>
      <c r="H53" s="29"/>
      <c r="I53" s="25"/>
      <c r="J53" s="25"/>
      <c r="K53" s="25"/>
      <c r="L53" s="29"/>
      <c r="M53" s="26"/>
      <c r="N53" s="26"/>
      <c r="O53" s="26"/>
      <c r="P53" s="25"/>
    </row>
    <row r="54" spans="1:16" ht="24">
      <c r="A54" s="22">
        <f t="shared" si="2"/>
        <v>37</v>
      </c>
      <c r="B54" s="22" t="s">
        <v>10</v>
      </c>
      <c r="C54" s="89" t="s">
        <v>66</v>
      </c>
      <c r="D54" s="90" t="s">
        <v>35</v>
      </c>
      <c r="E54" s="90">
        <v>1</v>
      </c>
      <c r="F54" s="25"/>
      <c r="G54" s="64"/>
      <c r="H54" s="29"/>
      <c r="I54" s="25"/>
      <c r="J54" s="25"/>
      <c r="K54" s="25"/>
      <c r="L54" s="29"/>
      <c r="M54" s="26"/>
      <c r="N54" s="26"/>
      <c r="O54" s="26"/>
      <c r="P54" s="25"/>
    </row>
    <row r="55" spans="1:16" ht="36">
      <c r="A55" s="22">
        <f t="shared" si="2"/>
        <v>38</v>
      </c>
      <c r="B55" s="22" t="s">
        <v>10</v>
      </c>
      <c r="C55" s="89" t="s">
        <v>67</v>
      </c>
      <c r="D55" s="90" t="s">
        <v>35</v>
      </c>
      <c r="E55" s="90">
        <v>1</v>
      </c>
      <c r="F55" s="25"/>
      <c r="G55" s="64"/>
      <c r="H55" s="29"/>
      <c r="I55" s="25"/>
      <c r="J55" s="25"/>
      <c r="K55" s="25"/>
      <c r="L55" s="29"/>
      <c r="M55" s="26"/>
      <c r="N55" s="26"/>
      <c r="O55" s="26"/>
      <c r="P55" s="25"/>
    </row>
    <row r="56" spans="1:16" ht="12">
      <c r="A56" s="22">
        <f t="shared" si="2"/>
        <v>39</v>
      </c>
      <c r="B56" s="22" t="s">
        <v>10</v>
      </c>
      <c r="C56" s="89" t="s">
        <v>68</v>
      </c>
      <c r="D56" s="90" t="s">
        <v>35</v>
      </c>
      <c r="E56" s="90">
        <v>2</v>
      </c>
      <c r="F56" s="25"/>
      <c r="G56" s="64"/>
      <c r="H56" s="29"/>
      <c r="I56" s="25"/>
      <c r="J56" s="25"/>
      <c r="K56" s="25"/>
      <c r="L56" s="29"/>
      <c r="M56" s="26"/>
      <c r="N56" s="26"/>
      <c r="O56" s="26"/>
      <c r="P56" s="25"/>
    </row>
    <row r="57" spans="1:16" ht="12">
      <c r="A57" s="22">
        <f t="shared" si="2"/>
        <v>40</v>
      </c>
      <c r="B57" s="22" t="s">
        <v>10</v>
      </c>
      <c r="C57" s="89" t="s">
        <v>69</v>
      </c>
      <c r="D57" s="90" t="s">
        <v>42</v>
      </c>
      <c r="E57" s="90">
        <v>193.2</v>
      </c>
      <c r="F57" s="25"/>
      <c r="G57" s="64"/>
      <c r="H57" s="29"/>
      <c r="I57" s="25"/>
      <c r="J57" s="25"/>
      <c r="K57" s="25"/>
      <c r="L57" s="29"/>
      <c r="M57" s="26"/>
      <c r="N57" s="26"/>
      <c r="O57" s="26"/>
      <c r="P57" s="25"/>
    </row>
    <row r="58" spans="1:16" ht="24">
      <c r="A58" s="22">
        <f t="shared" si="2"/>
        <v>41</v>
      </c>
      <c r="B58" s="22" t="s">
        <v>10</v>
      </c>
      <c r="C58" s="89" t="s">
        <v>70</v>
      </c>
      <c r="D58" s="90" t="s">
        <v>42</v>
      </c>
      <c r="E58" s="90">
        <v>133.4</v>
      </c>
      <c r="F58" s="25"/>
      <c r="G58" s="64"/>
      <c r="H58" s="29"/>
      <c r="I58" s="25"/>
      <c r="J58" s="25"/>
      <c r="K58" s="25"/>
      <c r="L58" s="29"/>
      <c r="M58" s="26"/>
      <c r="N58" s="26"/>
      <c r="O58" s="26"/>
      <c r="P58" s="25"/>
    </row>
    <row r="59" spans="1:16" ht="36">
      <c r="A59" s="22">
        <f t="shared" si="2"/>
        <v>42</v>
      </c>
      <c r="B59" s="22" t="s">
        <v>10</v>
      </c>
      <c r="C59" s="89" t="s">
        <v>71</v>
      </c>
      <c r="D59" s="90" t="s">
        <v>42</v>
      </c>
      <c r="E59" s="90">
        <v>5.7</v>
      </c>
      <c r="F59" s="25"/>
      <c r="G59" s="64"/>
      <c r="H59" s="29"/>
      <c r="I59" s="25"/>
      <c r="J59" s="25"/>
      <c r="K59" s="25"/>
      <c r="L59" s="29"/>
      <c r="M59" s="26"/>
      <c r="N59" s="26"/>
      <c r="O59" s="26"/>
      <c r="P59" s="25"/>
    </row>
    <row r="60" spans="1:16" ht="12">
      <c r="A60" s="22">
        <f t="shared" si="2"/>
        <v>43</v>
      </c>
      <c r="B60" s="22" t="s">
        <v>10</v>
      </c>
      <c r="C60" s="89" t="s">
        <v>72</v>
      </c>
      <c r="D60" s="90" t="s">
        <v>42</v>
      </c>
      <c r="E60" s="90">
        <v>71.5</v>
      </c>
      <c r="F60" s="25"/>
      <c r="G60" s="64"/>
      <c r="H60" s="29"/>
      <c r="I60" s="25"/>
      <c r="J60" s="25"/>
      <c r="K60" s="25"/>
      <c r="L60" s="29"/>
      <c r="M60" s="26"/>
      <c r="N60" s="26"/>
      <c r="O60" s="26"/>
      <c r="P60" s="25"/>
    </row>
    <row r="61" spans="1:16" ht="24">
      <c r="A61" s="22">
        <f t="shared" si="2"/>
        <v>44</v>
      </c>
      <c r="B61" s="22" t="s">
        <v>10</v>
      </c>
      <c r="C61" s="89" t="s">
        <v>73</v>
      </c>
      <c r="D61" s="90" t="s">
        <v>42</v>
      </c>
      <c r="E61" s="90">
        <v>14</v>
      </c>
      <c r="F61" s="25"/>
      <c r="G61" s="64"/>
      <c r="H61" s="29"/>
      <c r="I61" s="25"/>
      <c r="J61" s="25"/>
      <c r="K61" s="25"/>
      <c r="L61" s="29"/>
      <c r="M61" s="26"/>
      <c r="N61" s="26"/>
      <c r="O61" s="26"/>
      <c r="P61" s="25"/>
    </row>
    <row r="62" spans="1:16" ht="24">
      <c r="A62" s="22">
        <f t="shared" si="2"/>
        <v>45</v>
      </c>
      <c r="B62" s="22" t="s">
        <v>10</v>
      </c>
      <c r="C62" s="89" t="s">
        <v>74</v>
      </c>
      <c r="D62" s="90" t="s">
        <v>42</v>
      </c>
      <c r="E62" s="90">
        <v>51.5</v>
      </c>
      <c r="F62" s="25"/>
      <c r="G62" s="64"/>
      <c r="H62" s="29"/>
      <c r="I62" s="25"/>
      <c r="J62" s="25"/>
      <c r="K62" s="25"/>
      <c r="L62" s="29"/>
      <c r="M62" s="26"/>
      <c r="N62" s="26"/>
      <c r="O62" s="26"/>
      <c r="P62" s="25"/>
    </row>
    <row r="63" spans="1:16" ht="60">
      <c r="A63" s="22">
        <f t="shared" si="2"/>
        <v>46</v>
      </c>
      <c r="B63" s="22" t="s">
        <v>10</v>
      </c>
      <c r="C63" s="89" t="s">
        <v>75</v>
      </c>
      <c r="D63" s="90" t="s">
        <v>0</v>
      </c>
      <c r="E63" s="90">
        <v>24.9</v>
      </c>
      <c r="F63" s="25"/>
      <c r="G63" s="64"/>
      <c r="H63" s="29"/>
      <c r="I63" s="25"/>
      <c r="J63" s="25"/>
      <c r="K63" s="25"/>
      <c r="L63" s="29"/>
      <c r="M63" s="26"/>
      <c r="N63" s="26"/>
      <c r="O63" s="26"/>
      <c r="P63" s="25"/>
    </row>
    <row r="64" spans="1:16" ht="36">
      <c r="A64" s="22">
        <f t="shared" si="2"/>
        <v>47</v>
      </c>
      <c r="B64" s="22" t="s">
        <v>10</v>
      </c>
      <c r="C64" s="89" t="s">
        <v>76</v>
      </c>
      <c r="D64" s="90" t="s">
        <v>1</v>
      </c>
      <c r="E64" s="90">
        <v>41.6</v>
      </c>
      <c r="F64" s="25"/>
      <c r="G64" s="64"/>
      <c r="H64" s="29"/>
      <c r="I64" s="25"/>
      <c r="J64" s="25"/>
      <c r="K64" s="25"/>
      <c r="L64" s="29"/>
      <c r="M64" s="26"/>
      <c r="N64" s="26"/>
      <c r="O64" s="26"/>
      <c r="P64" s="25"/>
    </row>
    <row r="65" spans="1:16" ht="24">
      <c r="A65" s="22">
        <f t="shared" si="2"/>
        <v>48</v>
      </c>
      <c r="B65" s="22" t="s">
        <v>10</v>
      </c>
      <c r="C65" s="89" t="s">
        <v>77</v>
      </c>
      <c r="D65" s="90" t="s">
        <v>0</v>
      </c>
      <c r="E65" s="90">
        <v>12.1</v>
      </c>
      <c r="F65" s="25"/>
      <c r="G65" s="64"/>
      <c r="H65" s="29"/>
      <c r="I65" s="25"/>
      <c r="J65" s="25"/>
      <c r="K65" s="25"/>
      <c r="L65" s="29"/>
      <c r="M65" s="26"/>
      <c r="N65" s="26"/>
      <c r="O65" s="26"/>
      <c r="P65" s="25"/>
    </row>
    <row r="66" spans="1:16" ht="36">
      <c r="A66" s="22">
        <f t="shared" si="2"/>
        <v>49</v>
      </c>
      <c r="B66" s="22" t="s">
        <v>10</v>
      </c>
      <c r="C66" s="89" t="s">
        <v>78</v>
      </c>
      <c r="D66" s="90" t="s">
        <v>42</v>
      </c>
      <c r="E66" s="90">
        <v>4.2</v>
      </c>
      <c r="F66" s="25"/>
      <c r="G66" s="64"/>
      <c r="H66" s="29"/>
      <c r="I66" s="25"/>
      <c r="J66" s="25"/>
      <c r="K66" s="25"/>
      <c r="L66" s="29"/>
      <c r="M66" s="26"/>
      <c r="N66" s="26"/>
      <c r="O66" s="26"/>
      <c r="P66" s="25"/>
    </row>
    <row r="67" spans="1:16" ht="24">
      <c r="A67" s="22">
        <f t="shared" si="2"/>
        <v>50</v>
      </c>
      <c r="B67" s="22" t="s">
        <v>10</v>
      </c>
      <c r="C67" s="89" t="s">
        <v>43</v>
      </c>
      <c r="D67" s="90" t="s">
        <v>35</v>
      </c>
      <c r="E67" s="90">
        <v>8</v>
      </c>
      <c r="F67" s="25"/>
      <c r="G67" s="64"/>
      <c r="H67" s="29"/>
      <c r="I67" s="25"/>
      <c r="J67" s="25"/>
      <c r="K67" s="25"/>
      <c r="L67" s="29"/>
      <c r="M67" s="26"/>
      <c r="N67" s="26"/>
      <c r="O67" s="26"/>
      <c r="P67" s="25"/>
    </row>
    <row r="68" spans="1:16" ht="24">
      <c r="A68" s="22">
        <f t="shared" si="2"/>
        <v>51</v>
      </c>
      <c r="B68" s="22" t="s">
        <v>10</v>
      </c>
      <c r="C68" s="89" t="s">
        <v>79</v>
      </c>
      <c r="D68" s="90" t="s">
        <v>35</v>
      </c>
      <c r="E68" s="90">
        <v>1</v>
      </c>
      <c r="F68" s="25"/>
      <c r="G68" s="64"/>
      <c r="H68" s="29"/>
      <c r="I68" s="25"/>
      <c r="J68" s="25"/>
      <c r="K68" s="25"/>
      <c r="L68" s="29"/>
      <c r="M68" s="26"/>
      <c r="N68" s="26"/>
      <c r="O68" s="26"/>
      <c r="P68" s="25"/>
    </row>
    <row r="69" spans="1:16" ht="60">
      <c r="A69" s="22">
        <f t="shared" si="2"/>
        <v>52</v>
      </c>
      <c r="B69" s="22" t="s">
        <v>10</v>
      </c>
      <c r="C69" s="89" t="s">
        <v>155</v>
      </c>
      <c r="D69" s="90" t="s">
        <v>0</v>
      </c>
      <c r="E69" s="90">
        <v>61.8</v>
      </c>
      <c r="F69" s="25"/>
      <c r="G69" s="64"/>
      <c r="H69" s="29"/>
      <c r="I69" s="25"/>
      <c r="J69" s="25"/>
      <c r="K69" s="25"/>
      <c r="L69" s="29"/>
      <c r="M69" s="26"/>
      <c r="N69" s="26"/>
      <c r="O69" s="26"/>
      <c r="P69" s="25"/>
    </row>
    <row r="70" spans="1:16" ht="24">
      <c r="A70" s="22">
        <f t="shared" si="2"/>
        <v>53</v>
      </c>
      <c r="B70" s="22" t="s">
        <v>10</v>
      </c>
      <c r="C70" s="89" t="s">
        <v>80</v>
      </c>
      <c r="D70" s="90" t="s">
        <v>0</v>
      </c>
      <c r="E70" s="90">
        <v>3</v>
      </c>
      <c r="F70" s="25"/>
      <c r="G70" s="64"/>
      <c r="H70" s="29"/>
      <c r="I70" s="25"/>
      <c r="J70" s="25"/>
      <c r="K70" s="25"/>
      <c r="L70" s="29"/>
      <c r="M70" s="26"/>
      <c r="N70" s="26"/>
      <c r="O70" s="26"/>
      <c r="P70" s="25"/>
    </row>
    <row r="71" spans="1:16" ht="24">
      <c r="A71" s="22">
        <f t="shared" si="2"/>
        <v>54</v>
      </c>
      <c r="B71" s="22" t="s">
        <v>10</v>
      </c>
      <c r="C71" s="89" t="s">
        <v>81</v>
      </c>
      <c r="D71" s="90" t="s">
        <v>0</v>
      </c>
      <c r="E71" s="90">
        <v>8.9</v>
      </c>
      <c r="F71" s="25"/>
      <c r="G71" s="64"/>
      <c r="H71" s="29"/>
      <c r="I71" s="25"/>
      <c r="J71" s="25"/>
      <c r="K71" s="25"/>
      <c r="L71" s="29"/>
      <c r="M71" s="26"/>
      <c r="N71" s="26"/>
      <c r="O71" s="26"/>
      <c r="P71" s="25"/>
    </row>
    <row r="72" spans="1:16" ht="24">
      <c r="A72" s="22">
        <f t="shared" si="2"/>
        <v>55</v>
      </c>
      <c r="B72" s="22" t="s">
        <v>10</v>
      </c>
      <c r="C72" s="89" t="s">
        <v>82</v>
      </c>
      <c r="D72" s="90" t="s">
        <v>0</v>
      </c>
      <c r="E72" s="90">
        <v>3.4</v>
      </c>
      <c r="F72" s="25"/>
      <c r="G72" s="64"/>
      <c r="H72" s="29"/>
      <c r="I72" s="25"/>
      <c r="J72" s="25"/>
      <c r="K72" s="25"/>
      <c r="L72" s="29"/>
      <c r="M72" s="26"/>
      <c r="N72" s="26"/>
      <c r="O72" s="26"/>
      <c r="P72" s="25"/>
    </row>
    <row r="73" spans="1:16" ht="12">
      <c r="A73" s="22">
        <f t="shared" si="2"/>
        <v>56</v>
      </c>
      <c r="B73" s="22" t="s">
        <v>10</v>
      </c>
      <c r="C73" s="89" t="s">
        <v>83</v>
      </c>
      <c r="D73" s="90" t="s">
        <v>0</v>
      </c>
      <c r="E73" s="90">
        <v>34.9</v>
      </c>
      <c r="F73" s="25"/>
      <c r="G73" s="64"/>
      <c r="H73" s="29"/>
      <c r="I73" s="25"/>
      <c r="J73" s="25"/>
      <c r="K73" s="25"/>
      <c r="L73" s="29"/>
      <c r="M73" s="26"/>
      <c r="N73" s="26"/>
      <c r="O73" s="26"/>
      <c r="P73" s="25"/>
    </row>
    <row r="74" spans="1:16" ht="12">
      <c r="A74" s="22">
        <f t="shared" si="2"/>
        <v>57</v>
      </c>
      <c r="B74" s="22" t="s">
        <v>10</v>
      </c>
      <c r="C74" s="89" t="s">
        <v>84</v>
      </c>
      <c r="D74" s="90" t="s">
        <v>0</v>
      </c>
      <c r="E74" s="90">
        <v>6.3</v>
      </c>
      <c r="F74" s="25"/>
      <c r="G74" s="64"/>
      <c r="H74" s="29"/>
      <c r="I74" s="25"/>
      <c r="J74" s="25"/>
      <c r="K74" s="25"/>
      <c r="L74" s="29"/>
      <c r="M74" s="26"/>
      <c r="N74" s="26"/>
      <c r="O74" s="26"/>
      <c r="P74" s="25"/>
    </row>
    <row r="75" spans="1:16" ht="12">
      <c r="A75" s="22"/>
      <c r="B75" s="22"/>
      <c r="C75" s="89"/>
      <c r="D75" s="90"/>
      <c r="E75" s="90"/>
      <c r="F75" s="25"/>
      <c r="G75" s="64"/>
      <c r="H75" s="29"/>
      <c r="I75" s="25"/>
      <c r="J75" s="25"/>
      <c r="K75" s="25"/>
      <c r="L75" s="29"/>
      <c r="M75" s="26"/>
      <c r="N75" s="26"/>
      <c r="O75" s="26"/>
      <c r="P75" s="25"/>
    </row>
    <row r="76" spans="1:16" ht="24">
      <c r="A76" s="22"/>
      <c r="B76" s="22"/>
      <c r="C76" s="93" t="s">
        <v>158</v>
      </c>
      <c r="D76" s="94" t="s">
        <v>85</v>
      </c>
      <c r="E76" s="94" t="s">
        <v>85</v>
      </c>
      <c r="F76" s="95"/>
      <c r="G76" s="64"/>
      <c r="H76" s="97"/>
      <c r="I76" s="95"/>
      <c r="J76" s="95"/>
      <c r="K76" s="95"/>
      <c r="L76" s="97"/>
      <c r="M76" s="98"/>
      <c r="N76" s="98"/>
      <c r="O76" s="98"/>
      <c r="P76" s="95"/>
    </row>
    <row r="77" spans="1:16" ht="30" customHeight="1">
      <c r="A77" s="22">
        <f>A74+1</f>
        <v>58</v>
      </c>
      <c r="B77" s="22" t="s">
        <v>10</v>
      </c>
      <c r="C77" s="161" t="s">
        <v>640</v>
      </c>
      <c r="D77" s="90" t="s">
        <v>221</v>
      </c>
      <c r="E77" s="90">
        <v>12</v>
      </c>
      <c r="F77" s="25"/>
      <c r="G77" s="64"/>
      <c r="H77" s="29"/>
      <c r="I77" s="25"/>
      <c r="J77" s="25"/>
      <c r="K77" s="25"/>
      <c r="L77" s="29"/>
      <c r="M77" s="26"/>
      <c r="N77" s="26"/>
      <c r="O77" s="26"/>
      <c r="P77" s="25"/>
    </row>
    <row r="78" spans="1:16" ht="36">
      <c r="A78" s="22">
        <f aca="true" t="shared" si="3" ref="A78:A84">A77+1</f>
        <v>59</v>
      </c>
      <c r="B78" s="22" t="s">
        <v>10</v>
      </c>
      <c r="C78" s="161" t="s">
        <v>641</v>
      </c>
      <c r="D78" s="90" t="s">
        <v>1</v>
      </c>
      <c r="E78" s="90">
        <v>0.5</v>
      </c>
      <c r="F78" s="25"/>
      <c r="G78" s="64"/>
      <c r="H78" s="29"/>
      <c r="I78" s="25"/>
      <c r="J78" s="25"/>
      <c r="K78" s="25"/>
      <c r="L78" s="29"/>
      <c r="M78" s="26"/>
      <c r="N78" s="26"/>
      <c r="O78" s="26"/>
      <c r="P78" s="25"/>
    </row>
    <row r="79" spans="1:16" ht="12">
      <c r="A79" s="22">
        <f t="shared" si="3"/>
        <v>60</v>
      </c>
      <c r="B79" s="22" t="s">
        <v>10</v>
      </c>
      <c r="C79" s="161" t="s">
        <v>642</v>
      </c>
      <c r="D79" s="90" t="s">
        <v>191</v>
      </c>
      <c r="E79" s="90">
        <v>7.2</v>
      </c>
      <c r="F79" s="25"/>
      <c r="G79" s="64"/>
      <c r="H79" s="29"/>
      <c r="I79" s="25"/>
      <c r="J79" s="25"/>
      <c r="K79" s="25"/>
      <c r="L79" s="29"/>
      <c r="M79" s="26"/>
      <c r="N79" s="26"/>
      <c r="O79" s="26"/>
      <c r="P79" s="25"/>
    </row>
    <row r="80" spans="1:16" ht="12">
      <c r="A80" s="22">
        <f t="shared" si="3"/>
        <v>61</v>
      </c>
      <c r="B80" s="22" t="s">
        <v>10</v>
      </c>
      <c r="C80" s="161" t="s">
        <v>643</v>
      </c>
      <c r="D80" s="90" t="s">
        <v>2</v>
      </c>
      <c r="E80" s="90">
        <v>26.4</v>
      </c>
      <c r="F80" s="25"/>
      <c r="G80" s="64"/>
      <c r="H80" s="29"/>
      <c r="I80" s="25"/>
      <c r="J80" s="25"/>
      <c r="K80" s="25"/>
      <c r="L80" s="29"/>
      <c r="M80" s="26"/>
      <c r="N80" s="26"/>
      <c r="O80" s="26"/>
      <c r="P80" s="25"/>
    </row>
    <row r="81" spans="1:16" ht="12">
      <c r="A81" s="22">
        <f t="shared" si="3"/>
        <v>62</v>
      </c>
      <c r="B81" s="22" t="s">
        <v>10</v>
      </c>
      <c r="C81" s="161" t="s">
        <v>644</v>
      </c>
      <c r="D81" s="90" t="s">
        <v>221</v>
      </c>
      <c r="E81" s="90">
        <v>192</v>
      </c>
      <c r="F81" s="25"/>
      <c r="G81" s="64"/>
      <c r="H81" s="29"/>
      <c r="I81" s="25"/>
      <c r="J81" s="25"/>
      <c r="K81" s="25"/>
      <c r="L81" s="29"/>
      <c r="M81" s="26"/>
      <c r="N81" s="26"/>
      <c r="O81" s="26"/>
      <c r="P81" s="25"/>
    </row>
    <row r="82" spans="1:16" ht="12">
      <c r="A82" s="22">
        <f t="shared" si="3"/>
        <v>63</v>
      </c>
      <c r="B82" s="22" t="s">
        <v>10</v>
      </c>
      <c r="C82" s="161" t="s">
        <v>645</v>
      </c>
      <c r="D82" s="90" t="s">
        <v>221</v>
      </c>
      <c r="E82" s="90">
        <v>48</v>
      </c>
      <c r="F82" s="25"/>
      <c r="G82" s="64"/>
      <c r="H82" s="29"/>
      <c r="I82" s="25"/>
      <c r="J82" s="25"/>
      <c r="K82" s="25"/>
      <c r="L82" s="29"/>
      <c r="M82" s="26"/>
      <c r="N82" s="26"/>
      <c r="O82" s="26"/>
      <c r="P82" s="25"/>
    </row>
    <row r="83" spans="1:16" ht="12">
      <c r="A83" s="22">
        <f t="shared" si="3"/>
        <v>64</v>
      </c>
      <c r="B83" s="22" t="s">
        <v>10</v>
      </c>
      <c r="C83" s="161" t="s">
        <v>646</v>
      </c>
      <c r="D83" s="90" t="s">
        <v>221</v>
      </c>
      <c r="E83" s="90">
        <v>96</v>
      </c>
      <c r="F83" s="25"/>
      <c r="G83" s="64"/>
      <c r="H83" s="29"/>
      <c r="I83" s="25"/>
      <c r="J83" s="25"/>
      <c r="K83" s="25"/>
      <c r="L83" s="29"/>
      <c r="M83" s="26"/>
      <c r="N83" s="26"/>
      <c r="O83" s="26"/>
      <c r="P83" s="25"/>
    </row>
    <row r="84" spans="1:16" ht="12">
      <c r="A84" s="22">
        <f t="shared" si="3"/>
        <v>65</v>
      </c>
      <c r="B84" s="22" t="s">
        <v>10</v>
      </c>
      <c r="C84" s="161" t="s">
        <v>647</v>
      </c>
      <c r="D84" s="90" t="s">
        <v>221</v>
      </c>
      <c r="E84" s="90">
        <v>14</v>
      </c>
      <c r="F84" s="25"/>
      <c r="G84" s="64"/>
      <c r="H84" s="29"/>
      <c r="I84" s="25"/>
      <c r="J84" s="25"/>
      <c r="K84" s="25"/>
      <c r="L84" s="29"/>
      <c r="M84" s="26"/>
      <c r="N84" s="26"/>
      <c r="O84" s="26"/>
      <c r="P84" s="25"/>
    </row>
    <row r="85" spans="1:16" ht="12">
      <c r="A85" s="22"/>
      <c r="B85" s="22"/>
      <c r="C85" s="89"/>
      <c r="D85" s="94"/>
      <c r="E85" s="90"/>
      <c r="F85" s="25"/>
      <c r="G85" s="64"/>
      <c r="H85" s="29"/>
      <c r="I85" s="25"/>
      <c r="J85" s="25"/>
      <c r="K85" s="25"/>
      <c r="L85" s="29"/>
      <c r="M85" s="26"/>
      <c r="N85" s="26"/>
      <c r="O85" s="26"/>
      <c r="P85" s="25"/>
    </row>
    <row r="86" spans="1:16" ht="24">
      <c r="A86" s="22"/>
      <c r="B86" s="22"/>
      <c r="C86" s="93" t="s">
        <v>98</v>
      </c>
      <c r="D86" s="90"/>
      <c r="E86" s="90"/>
      <c r="F86" s="25"/>
      <c r="G86" s="64"/>
      <c r="H86" s="29"/>
      <c r="I86" s="25"/>
      <c r="J86" s="25"/>
      <c r="K86" s="25"/>
      <c r="L86" s="29"/>
      <c r="M86" s="26"/>
      <c r="N86" s="26"/>
      <c r="O86" s="26"/>
      <c r="P86" s="25"/>
    </row>
    <row r="87" spans="1:16" ht="24">
      <c r="A87" s="22">
        <f>A84+1</f>
        <v>66</v>
      </c>
      <c r="B87" s="22" t="s">
        <v>10</v>
      </c>
      <c r="C87" s="89" t="s">
        <v>99</v>
      </c>
      <c r="D87" s="90" t="s">
        <v>35</v>
      </c>
      <c r="E87" s="90">
        <v>252</v>
      </c>
      <c r="F87" s="25"/>
      <c r="G87" s="64"/>
      <c r="H87" s="29"/>
      <c r="I87" s="25"/>
      <c r="J87" s="25"/>
      <c r="K87" s="25"/>
      <c r="L87" s="29"/>
      <c r="M87" s="26"/>
      <c r="N87" s="26"/>
      <c r="O87" s="26"/>
      <c r="P87" s="25"/>
    </row>
    <row r="88" spans="1:16" ht="24">
      <c r="A88" s="22">
        <f aca="true" t="shared" si="4" ref="A88:A101">A87+1</f>
        <v>67</v>
      </c>
      <c r="B88" s="22" t="s">
        <v>10</v>
      </c>
      <c r="C88" s="89" t="s">
        <v>100</v>
      </c>
      <c r="D88" s="90" t="s">
        <v>35</v>
      </c>
      <c r="E88" s="90">
        <v>392</v>
      </c>
      <c r="F88" s="25"/>
      <c r="G88" s="64"/>
      <c r="H88" s="29"/>
      <c r="I88" s="25"/>
      <c r="J88" s="25"/>
      <c r="K88" s="25"/>
      <c r="L88" s="29"/>
      <c r="M88" s="26"/>
      <c r="N88" s="26"/>
      <c r="O88" s="26"/>
      <c r="P88" s="25"/>
    </row>
    <row r="89" spans="1:16" ht="24">
      <c r="A89" s="22">
        <f t="shared" si="4"/>
        <v>68</v>
      </c>
      <c r="B89" s="22" t="s">
        <v>10</v>
      </c>
      <c r="C89" s="89" t="s">
        <v>101</v>
      </c>
      <c r="D89" s="90" t="s">
        <v>35</v>
      </c>
      <c r="E89" s="90">
        <v>1288</v>
      </c>
      <c r="F89" s="25"/>
      <c r="G89" s="64"/>
      <c r="H89" s="29"/>
      <c r="I89" s="25"/>
      <c r="J89" s="25"/>
      <c r="K89" s="25"/>
      <c r="L89" s="29"/>
      <c r="M89" s="26"/>
      <c r="N89" s="26"/>
      <c r="O89" s="26"/>
      <c r="P89" s="25"/>
    </row>
    <row r="90" spans="1:16" ht="24">
      <c r="A90" s="22">
        <f t="shared" si="4"/>
        <v>69</v>
      </c>
      <c r="B90" s="22" t="s">
        <v>10</v>
      </c>
      <c r="C90" s="89" t="s">
        <v>102</v>
      </c>
      <c r="D90" s="90" t="s">
        <v>35</v>
      </c>
      <c r="E90" s="90">
        <v>504</v>
      </c>
      <c r="F90" s="25"/>
      <c r="G90" s="64"/>
      <c r="H90" s="29"/>
      <c r="I90" s="25"/>
      <c r="J90" s="25"/>
      <c r="K90" s="25"/>
      <c r="L90" s="29"/>
      <c r="M90" s="26"/>
      <c r="N90" s="26"/>
      <c r="O90" s="26"/>
      <c r="P90" s="25"/>
    </row>
    <row r="91" spans="1:16" ht="24">
      <c r="A91" s="22">
        <f t="shared" si="4"/>
        <v>70</v>
      </c>
      <c r="B91" s="22" t="s">
        <v>10</v>
      </c>
      <c r="C91" s="89" t="s">
        <v>103</v>
      </c>
      <c r="D91" s="90" t="s">
        <v>0</v>
      </c>
      <c r="E91" s="90">
        <v>12.6</v>
      </c>
      <c r="F91" s="25"/>
      <c r="G91" s="64"/>
      <c r="H91" s="29"/>
      <c r="I91" s="25"/>
      <c r="J91" s="25"/>
      <c r="K91" s="25"/>
      <c r="L91" s="29"/>
      <c r="M91" s="26"/>
      <c r="N91" s="26"/>
      <c r="O91" s="26"/>
      <c r="P91" s="25"/>
    </row>
    <row r="92" spans="1:16" ht="24">
      <c r="A92" s="22">
        <f t="shared" si="4"/>
        <v>71</v>
      </c>
      <c r="B92" s="22" t="s">
        <v>10</v>
      </c>
      <c r="C92" s="89" t="s">
        <v>104</v>
      </c>
      <c r="D92" s="90" t="s">
        <v>0</v>
      </c>
      <c r="E92" s="90">
        <v>157.5</v>
      </c>
      <c r="F92" s="25"/>
      <c r="G92" s="64"/>
      <c r="H92" s="29"/>
      <c r="I92" s="25"/>
      <c r="J92" s="25"/>
      <c r="K92" s="25"/>
      <c r="L92" s="29"/>
      <c r="M92" s="26"/>
      <c r="N92" s="26"/>
      <c r="O92" s="26"/>
      <c r="P92" s="25"/>
    </row>
    <row r="93" spans="1:16" ht="36">
      <c r="A93" s="22">
        <f t="shared" si="4"/>
        <v>72</v>
      </c>
      <c r="B93" s="22" t="s">
        <v>10</v>
      </c>
      <c r="C93" s="89" t="s">
        <v>105</v>
      </c>
      <c r="D93" s="90" t="s">
        <v>42</v>
      </c>
      <c r="E93" s="90">
        <v>123.9</v>
      </c>
      <c r="F93" s="25"/>
      <c r="G93" s="64"/>
      <c r="H93" s="29"/>
      <c r="I93" s="25"/>
      <c r="J93" s="25"/>
      <c r="K93" s="25"/>
      <c r="L93" s="29"/>
      <c r="M93" s="26"/>
      <c r="N93" s="26"/>
      <c r="O93" s="26"/>
      <c r="P93" s="25"/>
    </row>
    <row r="94" spans="1:16" ht="24">
      <c r="A94" s="22">
        <f t="shared" si="4"/>
        <v>73</v>
      </c>
      <c r="B94" s="22" t="s">
        <v>10</v>
      </c>
      <c r="C94" s="89" t="s">
        <v>106</v>
      </c>
      <c r="D94" s="90" t="s">
        <v>42</v>
      </c>
      <c r="E94" s="90">
        <v>145.1</v>
      </c>
      <c r="F94" s="25"/>
      <c r="G94" s="64"/>
      <c r="H94" s="29"/>
      <c r="I94" s="25"/>
      <c r="J94" s="25"/>
      <c r="K94" s="25"/>
      <c r="L94" s="29"/>
      <c r="M94" s="26"/>
      <c r="N94" s="26"/>
      <c r="O94" s="26"/>
      <c r="P94" s="25"/>
    </row>
    <row r="95" spans="1:16" ht="24">
      <c r="A95" s="22">
        <f t="shared" si="4"/>
        <v>74</v>
      </c>
      <c r="B95" s="22" t="s">
        <v>10</v>
      </c>
      <c r="C95" s="89" t="s">
        <v>107</v>
      </c>
      <c r="D95" s="90" t="s">
        <v>42</v>
      </c>
      <c r="E95" s="90">
        <v>126.8</v>
      </c>
      <c r="F95" s="25"/>
      <c r="G95" s="64"/>
      <c r="H95" s="29"/>
      <c r="I95" s="25"/>
      <c r="J95" s="25"/>
      <c r="K95" s="25"/>
      <c r="L95" s="29"/>
      <c r="M95" s="26"/>
      <c r="N95" s="26"/>
      <c r="O95" s="26"/>
      <c r="P95" s="25"/>
    </row>
    <row r="96" spans="1:16" ht="24">
      <c r="A96" s="22">
        <f t="shared" si="4"/>
        <v>75</v>
      </c>
      <c r="B96" s="22" t="s">
        <v>10</v>
      </c>
      <c r="C96" s="89" t="s">
        <v>108</v>
      </c>
      <c r="D96" s="90" t="s">
        <v>42</v>
      </c>
      <c r="E96" s="90">
        <v>134.9</v>
      </c>
      <c r="F96" s="25"/>
      <c r="G96" s="64"/>
      <c r="H96" s="29"/>
      <c r="I96" s="25"/>
      <c r="J96" s="25"/>
      <c r="K96" s="25"/>
      <c r="L96" s="29"/>
      <c r="M96" s="26"/>
      <c r="N96" s="26"/>
      <c r="O96" s="26"/>
      <c r="P96" s="25"/>
    </row>
    <row r="97" spans="1:16" ht="24">
      <c r="A97" s="22">
        <f t="shared" si="4"/>
        <v>76</v>
      </c>
      <c r="B97" s="22" t="s">
        <v>10</v>
      </c>
      <c r="C97" s="89" t="s">
        <v>109</v>
      </c>
      <c r="D97" s="90" t="s">
        <v>42</v>
      </c>
      <c r="E97" s="90">
        <v>236.4</v>
      </c>
      <c r="F97" s="25"/>
      <c r="G97" s="64"/>
      <c r="H97" s="29"/>
      <c r="I97" s="25"/>
      <c r="J97" s="25"/>
      <c r="K97" s="25"/>
      <c r="L97" s="29"/>
      <c r="M97" s="26"/>
      <c r="N97" s="26"/>
      <c r="O97" s="26"/>
      <c r="P97" s="25"/>
    </row>
    <row r="98" spans="1:16" ht="36">
      <c r="A98" s="22">
        <f t="shared" si="4"/>
        <v>77</v>
      </c>
      <c r="B98" s="22" t="s">
        <v>10</v>
      </c>
      <c r="C98" s="89" t="s">
        <v>110</v>
      </c>
      <c r="D98" s="90" t="s">
        <v>42</v>
      </c>
      <c r="E98" s="90">
        <v>18</v>
      </c>
      <c r="F98" s="25"/>
      <c r="G98" s="64"/>
      <c r="H98" s="29"/>
      <c r="I98" s="25"/>
      <c r="J98" s="25"/>
      <c r="K98" s="25"/>
      <c r="L98" s="29"/>
      <c r="M98" s="26"/>
      <c r="N98" s="26"/>
      <c r="O98" s="26"/>
      <c r="P98" s="25"/>
    </row>
    <row r="99" spans="1:16" ht="36">
      <c r="A99" s="22">
        <f t="shared" si="4"/>
        <v>78</v>
      </c>
      <c r="B99" s="22" t="s">
        <v>10</v>
      </c>
      <c r="C99" s="89" t="s">
        <v>111</v>
      </c>
      <c r="D99" s="90" t="s">
        <v>35</v>
      </c>
      <c r="E99" s="90">
        <v>30</v>
      </c>
      <c r="F99" s="25"/>
      <c r="G99" s="64"/>
      <c r="H99" s="29"/>
      <c r="I99" s="25"/>
      <c r="J99" s="25"/>
      <c r="K99" s="25"/>
      <c r="L99" s="29"/>
      <c r="M99" s="26"/>
      <c r="N99" s="26"/>
      <c r="O99" s="26"/>
      <c r="P99" s="25"/>
    </row>
    <row r="100" spans="1:16" ht="36">
      <c r="A100" s="22">
        <f t="shared" si="4"/>
        <v>79</v>
      </c>
      <c r="B100" s="22" t="s">
        <v>10</v>
      </c>
      <c r="C100" s="89" t="s">
        <v>112</v>
      </c>
      <c r="D100" s="90" t="s">
        <v>35</v>
      </c>
      <c r="E100" s="90">
        <v>7</v>
      </c>
      <c r="F100" s="25"/>
      <c r="G100" s="64"/>
      <c r="H100" s="29"/>
      <c r="I100" s="25"/>
      <c r="J100" s="25"/>
      <c r="K100" s="25"/>
      <c r="L100" s="29"/>
      <c r="M100" s="26"/>
      <c r="N100" s="26"/>
      <c r="O100" s="26"/>
      <c r="P100" s="25"/>
    </row>
    <row r="101" spans="1:16" ht="60">
      <c r="A101" s="22">
        <f t="shared" si="4"/>
        <v>80</v>
      </c>
      <c r="B101" s="22" t="s">
        <v>10</v>
      </c>
      <c r="C101" s="89" t="s">
        <v>113</v>
      </c>
      <c r="D101" s="90" t="s">
        <v>0</v>
      </c>
      <c r="E101" s="90">
        <v>16.6</v>
      </c>
      <c r="F101" s="25"/>
      <c r="G101" s="64"/>
      <c r="H101" s="29"/>
      <c r="I101" s="25"/>
      <c r="J101" s="25"/>
      <c r="K101" s="25"/>
      <c r="L101" s="29"/>
      <c r="M101" s="26"/>
      <c r="N101" s="26"/>
      <c r="O101" s="26"/>
      <c r="P101" s="25"/>
    </row>
    <row r="102" spans="1:16" ht="12">
      <c r="A102" s="22"/>
      <c r="B102" s="22"/>
      <c r="C102" s="89"/>
      <c r="D102" s="90"/>
      <c r="E102" s="90"/>
      <c r="F102" s="25"/>
      <c r="G102" s="64"/>
      <c r="H102" s="29"/>
      <c r="I102" s="25"/>
      <c r="J102" s="25"/>
      <c r="K102" s="25"/>
      <c r="L102" s="29"/>
      <c r="M102" s="26"/>
      <c r="N102" s="26"/>
      <c r="O102" s="26"/>
      <c r="P102" s="25"/>
    </row>
    <row r="103" spans="1:16" ht="12">
      <c r="A103" s="66"/>
      <c r="B103" s="22"/>
      <c r="C103" s="110" t="s">
        <v>405</v>
      </c>
      <c r="D103" s="76"/>
      <c r="E103" s="32"/>
      <c r="F103" s="23"/>
      <c r="G103" s="64"/>
      <c r="H103" s="29"/>
      <c r="I103" s="25"/>
      <c r="J103" s="36"/>
      <c r="K103" s="25"/>
      <c r="L103" s="29"/>
      <c r="M103" s="26"/>
      <c r="N103" s="26"/>
      <c r="O103" s="26"/>
      <c r="P103" s="25"/>
    </row>
    <row r="104" spans="1:16" ht="12">
      <c r="A104" s="66"/>
      <c r="B104" s="22"/>
      <c r="C104" s="110"/>
      <c r="D104" s="76"/>
      <c r="E104" s="32"/>
      <c r="F104" s="23"/>
      <c r="G104" s="64"/>
      <c r="H104" s="29"/>
      <c r="I104" s="25"/>
      <c r="J104" s="36"/>
      <c r="K104" s="25"/>
      <c r="L104" s="29"/>
      <c r="M104" s="26"/>
      <c r="N104" s="26"/>
      <c r="O104" s="26"/>
      <c r="P104" s="25"/>
    </row>
    <row r="105" spans="1:16" ht="24">
      <c r="A105" s="66">
        <f>A101+1</f>
        <v>81</v>
      </c>
      <c r="B105" s="22" t="s">
        <v>10</v>
      </c>
      <c r="C105" s="89" t="s">
        <v>416</v>
      </c>
      <c r="D105" s="90" t="s">
        <v>221</v>
      </c>
      <c r="E105" s="32">
        <v>31</v>
      </c>
      <c r="F105" s="23"/>
      <c r="G105" s="64"/>
      <c r="H105" s="29"/>
      <c r="I105" s="36"/>
      <c r="J105" s="36"/>
      <c r="K105" s="25"/>
      <c r="L105" s="29"/>
      <c r="M105" s="26"/>
      <c r="N105" s="26"/>
      <c r="O105" s="26"/>
      <c r="P105" s="25"/>
    </row>
    <row r="106" spans="1:16" ht="12">
      <c r="A106" s="22">
        <f>A105+1</f>
        <v>82</v>
      </c>
      <c r="B106" s="22" t="s">
        <v>10</v>
      </c>
      <c r="C106" s="89" t="s">
        <v>406</v>
      </c>
      <c r="D106" s="90" t="s">
        <v>35</v>
      </c>
      <c r="E106" s="32">
        <v>5</v>
      </c>
      <c r="F106" s="23"/>
      <c r="G106" s="64"/>
      <c r="H106" s="29"/>
      <c r="I106" s="23"/>
      <c r="J106" s="36"/>
      <c r="K106" s="25"/>
      <c r="L106" s="29"/>
      <c r="M106" s="26"/>
      <c r="N106" s="26"/>
      <c r="O106" s="26"/>
      <c r="P106" s="25"/>
    </row>
    <row r="107" spans="1:16" ht="12">
      <c r="A107" s="66">
        <f aca="true" t="shared" si="5" ref="A107:A113">A106+1</f>
        <v>83</v>
      </c>
      <c r="B107" s="22" t="s">
        <v>10</v>
      </c>
      <c r="C107" s="89" t="s">
        <v>407</v>
      </c>
      <c r="D107" s="90" t="s">
        <v>35</v>
      </c>
      <c r="E107" s="32">
        <v>6</v>
      </c>
      <c r="F107" s="23"/>
      <c r="G107" s="64"/>
      <c r="H107" s="29"/>
      <c r="I107" s="23"/>
      <c r="J107" s="36"/>
      <c r="K107" s="25"/>
      <c r="L107" s="29"/>
      <c r="M107" s="26"/>
      <c r="N107" s="26"/>
      <c r="O107" s="26"/>
      <c r="P107" s="25"/>
    </row>
    <row r="108" spans="1:16" ht="12">
      <c r="A108" s="66">
        <f t="shared" si="5"/>
        <v>84</v>
      </c>
      <c r="B108" s="22" t="s">
        <v>10</v>
      </c>
      <c r="C108" s="89" t="s">
        <v>408</v>
      </c>
      <c r="D108" s="90" t="s">
        <v>35</v>
      </c>
      <c r="E108" s="32">
        <f>6</f>
        <v>6</v>
      </c>
      <c r="F108" s="23"/>
      <c r="G108" s="64"/>
      <c r="H108" s="29"/>
      <c r="I108" s="23"/>
      <c r="J108" s="36"/>
      <c r="K108" s="25"/>
      <c r="L108" s="29"/>
      <c r="M108" s="26"/>
      <c r="N108" s="26"/>
      <c r="O108" s="26"/>
      <c r="P108" s="25"/>
    </row>
    <row r="109" spans="1:16" ht="12">
      <c r="A109" s="66">
        <f t="shared" si="5"/>
        <v>85</v>
      </c>
      <c r="B109" s="22" t="s">
        <v>10</v>
      </c>
      <c r="C109" s="89" t="s">
        <v>409</v>
      </c>
      <c r="D109" s="90" t="s">
        <v>35</v>
      </c>
      <c r="E109" s="32">
        <f>1</f>
        <v>1</v>
      </c>
      <c r="F109" s="23"/>
      <c r="G109" s="64"/>
      <c r="H109" s="29"/>
      <c r="I109" s="23"/>
      <c r="J109" s="36"/>
      <c r="K109" s="25"/>
      <c r="L109" s="29"/>
      <c r="M109" s="26"/>
      <c r="N109" s="26"/>
      <c r="O109" s="26"/>
      <c r="P109" s="25"/>
    </row>
    <row r="110" spans="1:16" ht="12">
      <c r="A110" s="66">
        <f t="shared" si="5"/>
        <v>86</v>
      </c>
      <c r="B110" s="22" t="s">
        <v>10</v>
      </c>
      <c r="C110" s="89" t="s">
        <v>410</v>
      </c>
      <c r="D110" s="90" t="s">
        <v>35</v>
      </c>
      <c r="E110" s="32">
        <f>4</f>
        <v>4</v>
      </c>
      <c r="F110" s="23"/>
      <c r="G110" s="64"/>
      <c r="H110" s="29"/>
      <c r="I110" s="23"/>
      <c r="J110" s="36"/>
      <c r="K110" s="25"/>
      <c r="L110" s="29"/>
      <c r="M110" s="26"/>
      <c r="N110" s="26"/>
      <c r="O110" s="26"/>
      <c r="P110" s="25"/>
    </row>
    <row r="111" spans="1:16" ht="12">
      <c r="A111" s="66">
        <f t="shared" si="5"/>
        <v>87</v>
      </c>
      <c r="B111" s="22" t="s">
        <v>10</v>
      </c>
      <c r="C111" s="89" t="s">
        <v>411</v>
      </c>
      <c r="D111" s="90" t="s">
        <v>35</v>
      </c>
      <c r="E111" s="32">
        <f>2</f>
        <v>2</v>
      </c>
      <c r="F111" s="23"/>
      <c r="G111" s="64"/>
      <c r="H111" s="29"/>
      <c r="I111" s="23"/>
      <c r="J111" s="36"/>
      <c r="K111" s="25"/>
      <c r="L111" s="29"/>
      <c r="M111" s="26"/>
      <c r="N111" s="26"/>
      <c r="O111" s="26"/>
      <c r="P111" s="25"/>
    </row>
    <row r="112" spans="1:16" ht="12">
      <c r="A112" s="66">
        <f t="shared" si="5"/>
        <v>88</v>
      </c>
      <c r="B112" s="22" t="s">
        <v>10</v>
      </c>
      <c r="C112" s="89" t="s">
        <v>412</v>
      </c>
      <c r="D112" s="90" t="s">
        <v>35</v>
      </c>
      <c r="E112" s="32">
        <v>4</v>
      </c>
      <c r="F112" s="23"/>
      <c r="G112" s="64"/>
      <c r="H112" s="29"/>
      <c r="I112" s="23"/>
      <c r="J112" s="36"/>
      <c r="K112" s="25"/>
      <c r="L112" s="29"/>
      <c r="M112" s="26"/>
      <c r="N112" s="26"/>
      <c r="O112" s="26"/>
      <c r="P112" s="25"/>
    </row>
    <row r="113" spans="1:16" ht="12">
      <c r="A113" s="66">
        <f t="shared" si="5"/>
        <v>89</v>
      </c>
      <c r="B113" s="22" t="s">
        <v>10</v>
      </c>
      <c r="C113" s="89" t="s">
        <v>413</v>
      </c>
      <c r="D113" s="90" t="s">
        <v>35</v>
      </c>
      <c r="E113" s="32">
        <v>3</v>
      </c>
      <c r="F113" s="23"/>
      <c r="G113" s="64"/>
      <c r="H113" s="29"/>
      <c r="I113" s="23"/>
      <c r="J113" s="36"/>
      <c r="K113" s="25"/>
      <c r="L113" s="29"/>
      <c r="M113" s="26"/>
      <c r="N113" s="26"/>
      <c r="O113" s="26"/>
      <c r="P113" s="25"/>
    </row>
    <row r="114" spans="1:16" ht="12">
      <c r="A114" s="66"/>
      <c r="B114" s="22"/>
      <c r="C114" s="89"/>
      <c r="D114" s="90"/>
      <c r="E114" s="32"/>
      <c r="F114" s="23"/>
      <c r="G114" s="64"/>
      <c r="H114" s="29"/>
      <c r="I114" s="23"/>
      <c r="J114" s="36"/>
      <c r="K114" s="25"/>
      <c r="L114" s="29"/>
      <c r="M114" s="26"/>
      <c r="N114" s="26"/>
      <c r="O114" s="26"/>
      <c r="P114" s="25"/>
    </row>
    <row r="115" spans="1:16" ht="12">
      <c r="A115" s="66"/>
      <c r="B115" s="22"/>
      <c r="C115" s="92" t="s">
        <v>341</v>
      </c>
      <c r="D115" s="90"/>
      <c r="E115" s="32"/>
      <c r="F115" s="23"/>
      <c r="G115" s="64"/>
      <c r="H115" s="29"/>
      <c r="I115" s="25"/>
      <c r="J115" s="36"/>
      <c r="K115" s="25"/>
      <c r="L115" s="29"/>
      <c r="M115" s="26"/>
      <c r="N115" s="26"/>
      <c r="O115" s="26"/>
      <c r="P115" s="25"/>
    </row>
    <row r="116" spans="1:16" ht="24">
      <c r="A116" s="66">
        <f>A113+1</f>
        <v>90</v>
      </c>
      <c r="B116" s="22" t="s">
        <v>10</v>
      </c>
      <c r="C116" s="89" t="s">
        <v>1232</v>
      </c>
      <c r="D116" s="90" t="s">
        <v>221</v>
      </c>
      <c r="E116" s="32">
        <v>2</v>
      </c>
      <c r="F116" s="23"/>
      <c r="G116" s="64"/>
      <c r="H116" s="29"/>
      <c r="I116" s="36"/>
      <c r="J116" s="36"/>
      <c r="K116" s="25"/>
      <c r="L116" s="29"/>
      <c r="M116" s="26"/>
      <c r="N116" s="26"/>
      <c r="O116" s="26"/>
      <c r="P116" s="25"/>
    </row>
    <row r="117" spans="1:16" ht="12">
      <c r="A117" s="66">
        <f>A116+1</f>
        <v>91</v>
      </c>
      <c r="B117" s="22" t="s">
        <v>10</v>
      </c>
      <c r="C117" s="89" t="s">
        <v>414</v>
      </c>
      <c r="D117" s="90" t="s">
        <v>35</v>
      </c>
      <c r="E117" s="32">
        <v>1</v>
      </c>
      <c r="F117" s="23"/>
      <c r="G117" s="64"/>
      <c r="H117" s="29"/>
      <c r="I117" s="23"/>
      <c r="J117" s="36"/>
      <c r="K117" s="25"/>
      <c r="L117" s="29"/>
      <c r="M117" s="26"/>
      <c r="N117" s="26"/>
      <c r="O117" s="26"/>
      <c r="P117" s="25"/>
    </row>
    <row r="118" spans="1:16" ht="12">
      <c r="A118" s="66">
        <f>A117+1</f>
        <v>92</v>
      </c>
      <c r="B118" s="22" t="s">
        <v>10</v>
      </c>
      <c r="C118" s="89" t="s">
        <v>415</v>
      </c>
      <c r="D118" s="90" t="s">
        <v>35</v>
      </c>
      <c r="E118" s="32">
        <v>1</v>
      </c>
      <c r="F118" s="23"/>
      <c r="G118" s="64"/>
      <c r="H118" s="29"/>
      <c r="I118" s="23"/>
      <c r="J118" s="36"/>
      <c r="K118" s="25"/>
      <c r="L118" s="29"/>
      <c r="M118" s="26"/>
      <c r="N118" s="26"/>
      <c r="O118" s="26"/>
      <c r="P118" s="25"/>
    </row>
    <row r="119" spans="1:16" ht="12">
      <c r="A119" s="22"/>
      <c r="B119" s="22"/>
      <c r="C119" s="89"/>
      <c r="D119" s="90"/>
      <c r="E119" s="90"/>
      <c r="F119" s="25"/>
      <c r="G119" s="64"/>
      <c r="H119" s="29"/>
      <c r="I119" s="25"/>
      <c r="J119" s="25"/>
      <c r="K119" s="25"/>
      <c r="L119" s="29"/>
      <c r="M119" s="26"/>
      <c r="N119" s="26"/>
      <c r="O119" s="26"/>
      <c r="P119" s="25"/>
    </row>
    <row r="120" spans="1:16" ht="12">
      <c r="A120" s="22"/>
      <c r="B120" s="22"/>
      <c r="C120" s="93" t="s">
        <v>146</v>
      </c>
      <c r="D120" s="94"/>
      <c r="E120" s="94"/>
      <c r="F120" s="95"/>
      <c r="G120" s="64"/>
      <c r="H120" s="97"/>
      <c r="I120" s="95"/>
      <c r="J120" s="25"/>
      <c r="K120" s="95"/>
      <c r="L120" s="97"/>
      <c r="M120" s="98"/>
      <c r="N120" s="98"/>
      <c r="O120" s="98"/>
      <c r="P120" s="95"/>
    </row>
    <row r="121" spans="1:16" ht="24">
      <c r="A121" s="22">
        <f>A118+1</f>
        <v>93</v>
      </c>
      <c r="B121" s="22" t="s">
        <v>10</v>
      </c>
      <c r="C121" s="89" t="s">
        <v>147</v>
      </c>
      <c r="D121" s="90" t="s">
        <v>35</v>
      </c>
      <c r="E121" s="90">
        <v>4</v>
      </c>
      <c r="F121" s="25"/>
      <c r="G121" s="64"/>
      <c r="H121" s="29"/>
      <c r="I121" s="25"/>
      <c r="J121" s="25"/>
      <c r="K121" s="25"/>
      <c r="L121" s="29"/>
      <c r="M121" s="26"/>
      <c r="N121" s="26"/>
      <c r="O121" s="26"/>
      <c r="P121" s="25"/>
    </row>
    <row r="122" spans="1:16" ht="12">
      <c r="A122" s="22"/>
      <c r="B122" s="22"/>
      <c r="C122" s="89"/>
      <c r="D122" s="90"/>
      <c r="E122" s="90"/>
      <c r="F122" s="25"/>
      <c r="G122" s="64"/>
      <c r="H122" s="29"/>
      <c r="I122" s="25"/>
      <c r="J122" s="25"/>
      <c r="K122" s="25"/>
      <c r="L122" s="29"/>
      <c r="M122" s="26"/>
      <c r="N122" s="26"/>
      <c r="O122" s="26"/>
      <c r="P122" s="25"/>
    </row>
    <row r="123" spans="1:16" ht="12">
      <c r="A123" s="22"/>
      <c r="B123" s="22"/>
      <c r="C123" s="93" t="s">
        <v>148</v>
      </c>
      <c r="D123" s="94"/>
      <c r="E123" s="94"/>
      <c r="F123" s="95"/>
      <c r="G123" s="64"/>
      <c r="H123" s="97"/>
      <c r="I123" s="95"/>
      <c r="J123" s="25"/>
      <c r="K123" s="95"/>
      <c r="L123" s="97"/>
      <c r="M123" s="98"/>
      <c r="N123" s="98"/>
      <c r="O123" s="98"/>
      <c r="P123" s="95"/>
    </row>
    <row r="124" spans="1:16" ht="36">
      <c r="A124" s="22">
        <f>A121+1</f>
        <v>94</v>
      </c>
      <c r="B124" s="22" t="s">
        <v>10</v>
      </c>
      <c r="C124" s="89" t="s">
        <v>149</v>
      </c>
      <c r="D124" s="90" t="s">
        <v>42</v>
      </c>
      <c r="E124" s="90">
        <v>21.8</v>
      </c>
      <c r="F124" s="25"/>
      <c r="G124" s="64"/>
      <c r="H124" s="29"/>
      <c r="I124" s="25"/>
      <c r="J124" s="25"/>
      <c r="K124" s="25"/>
      <c r="L124" s="29"/>
      <c r="M124" s="26"/>
      <c r="N124" s="26"/>
      <c r="O124" s="26"/>
      <c r="P124" s="25"/>
    </row>
    <row r="125" spans="1:16" ht="36">
      <c r="A125" s="22">
        <f>A124+1</f>
        <v>95</v>
      </c>
      <c r="B125" s="22" t="s">
        <v>10</v>
      </c>
      <c r="C125" s="89" t="s">
        <v>150</v>
      </c>
      <c r="D125" s="90" t="s">
        <v>42</v>
      </c>
      <c r="E125" s="90">
        <v>3.3</v>
      </c>
      <c r="F125" s="25"/>
      <c r="G125" s="64"/>
      <c r="H125" s="29"/>
      <c r="I125" s="25"/>
      <c r="J125" s="25"/>
      <c r="K125" s="25"/>
      <c r="L125" s="29"/>
      <c r="M125" s="26"/>
      <c r="N125" s="26"/>
      <c r="O125" s="26"/>
      <c r="P125" s="25"/>
    </row>
    <row r="126" spans="1:16" ht="24">
      <c r="A126" s="22">
        <f>A125+1</f>
        <v>96</v>
      </c>
      <c r="B126" s="22" t="s">
        <v>10</v>
      </c>
      <c r="C126" s="89" t="s">
        <v>151</v>
      </c>
      <c r="D126" s="90" t="s">
        <v>1</v>
      </c>
      <c r="E126" s="90">
        <v>6.6</v>
      </c>
      <c r="F126" s="25"/>
      <c r="G126" s="64"/>
      <c r="H126" s="29"/>
      <c r="I126" s="25"/>
      <c r="J126" s="25"/>
      <c r="K126" s="25"/>
      <c r="L126" s="29"/>
      <c r="M126" s="26"/>
      <c r="N126" s="26"/>
      <c r="O126" s="26"/>
      <c r="P126" s="25"/>
    </row>
    <row r="127" spans="1:16" ht="12">
      <c r="A127" s="22"/>
      <c r="B127" s="22"/>
      <c r="C127" s="89"/>
      <c r="D127" s="90"/>
      <c r="E127" s="90"/>
      <c r="F127" s="25"/>
      <c r="G127" s="64"/>
      <c r="H127" s="29"/>
      <c r="I127" s="25"/>
      <c r="J127" s="25"/>
      <c r="K127" s="25"/>
      <c r="L127" s="29"/>
      <c r="M127" s="26"/>
      <c r="N127" s="26"/>
      <c r="O127" s="26"/>
      <c r="P127" s="25"/>
    </row>
    <row r="128" spans="1:16" ht="12">
      <c r="A128" s="22"/>
      <c r="B128" s="22"/>
      <c r="C128" s="93" t="s">
        <v>114</v>
      </c>
      <c r="D128" s="94"/>
      <c r="E128" s="94"/>
      <c r="F128" s="95"/>
      <c r="G128" s="96"/>
      <c r="H128" s="97"/>
      <c r="I128" s="95"/>
      <c r="J128" s="95"/>
      <c r="K128" s="95"/>
      <c r="L128" s="97"/>
      <c r="M128" s="98"/>
      <c r="N128" s="98"/>
      <c r="O128" s="98"/>
      <c r="P128" s="95"/>
    </row>
    <row r="129" spans="1:16" ht="36">
      <c r="A129" s="22">
        <f>A126+1</f>
        <v>97</v>
      </c>
      <c r="B129" s="22" t="s">
        <v>10</v>
      </c>
      <c r="C129" s="89" t="s">
        <v>115</v>
      </c>
      <c r="D129" s="90" t="s">
        <v>0</v>
      </c>
      <c r="E129" s="90">
        <v>123.2</v>
      </c>
      <c r="F129" s="25"/>
      <c r="G129" s="64"/>
      <c r="H129" s="29"/>
      <c r="I129" s="25"/>
      <c r="J129" s="25"/>
      <c r="K129" s="25"/>
      <c r="L129" s="29"/>
      <c r="M129" s="26"/>
      <c r="N129" s="26"/>
      <c r="O129" s="26"/>
      <c r="P129" s="25"/>
    </row>
    <row r="130" spans="1:16" ht="60">
      <c r="A130" s="22">
        <f aca="true" t="shared" si="6" ref="A130:A162">A129+1</f>
        <v>98</v>
      </c>
      <c r="B130" s="22" t="s">
        <v>10</v>
      </c>
      <c r="C130" s="89" t="s">
        <v>116</v>
      </c>
      <c r="D130" s="90" t="s">
        <v>0</v>
      </c>
      <c r="E130" s="90">
        <v>99.1</v>
      </c>
      <c r="F130" s="25"/>
      <c r="G130" s="64"/>
      <c r="H130" s="29"/>
      <c r="I130" s="25"/>
      <c r="J130" s="25"/>
      <c r="K130" s="25"/>
      <c r="L130" s="29"/>
      <c r="M130" s="26"/>
      <c r="N130" s="26"/>
      <c r="O130" s="26"/>
      <c r="P130" s="25"/>
    </row>
    <row r="131" spans="1:16" ht="36">
      <c r="A131" s="22">
        <f t="shared" si="6"/>
        <v>99</v>
      </c>
      <c r="B131" s="22" t="s">
        <v>10</v>
      </c>
      <c r="C131" s="89" t="s">
        <v>117</v>
      </c>
      <c r="D131" s="90" t="s">
        <v>42</v>
      </c>
      <c r="E131" s="90">
        <v>53.7</v>
      </c>
      <c r="F131" s="25"/>
      <c r="G131" s="64"/>
      <c r="H131" s="29"/>
      <c r="I131" s="25"/>
      <c r="J131" s="25"/>
      <c r="K131" s="25"/>
      <c r="L131" s="29"/>
      <c r="M131" s="26"/>
      <c r="N131" s="26"/>
      <c r="O131" s="26"/>
      <c r="P131" s="25"/>
    </row>
    <row r="132" spans="1:16" ht="48">
      <c r="A132" s="22">
        <f t="shared" si="6"/>
        <v>100</v>
      </c>
      <c r="B132" s="22" t="s">
        <v>10</v>
      </c>
      <c r="C132" s="89" t="s">
        <v>118</v>
      </c>
      <c r="D132" s="90" t="s">
        <v>42</v>
      </c>
      <c r="E132" s="90">
        <v>24.6</v>
      </c>
      <c r="F132" s="25"/>
      <c r="G132" s="64"/>
      <c r="H132" s="29"/>
      <c r="I132" s="25"/>
      <c r="J132" s="25"/>
      <c r="K132" s="25"/>
      <c r="L132" s="29"/>
      <c r="M132" s="26"/>
      <c r="N132" s="26"/>
      <c r="O132" s="26"/>
      <c r="P132" s="25"/>
    </row>
    <row r="133" spans="1:16" ht="72">
      <c r="A133" s="22">
        <f t="shared" si="6"/>
        <v>101</v>
      </c>
      <c r="B133" s="22" t="s">
        <v>10</v>
      </c>
      <c r="C133" s="89" t="s">
        <v>119</v>
      </c>
      <c r="D133" s="90" t="s">
        <v>120</v>
      </c>
      <c r="E133" s="90">
        <v>53.2</v>
      </c>
      <c r="F133" s="25"/>
      <c r="G133" s="64"/>
      <c r="H133" s="29"/>
      <c r="I133" s="25"/>
      <c r="J133" s="25"/>
      <c r="K133" s="25"/>
      <c r="L133" s="29"/>
      <c r="M133" s="26"/>
      <c r="N133" s="26"/>
      <c r="O133" s="26"/>
      <c r="P133" s="25"/>
    </row>
    <row r="134" spans="1:16" ht="36">
      <c r="A134" s="22">
        <f t="shared" si="6"/>
        <v>102</v>
      </c>
      <c r="B134" s="22" t="s">
        <v>10</v>
      </c>
      <c r="C134" s="89" t="s">
        <v>121</v>
      </c>
      <c r="D134" s="90" t="s">
        <v>42</v>
      </c>
      <c r="E134" s="90">
        <v>14.6</v>
      </c>
      <c r="F134" s="25"/>
      <c r="G134" s="64"/>
      <c r="H134" s="29"/>
      <c r="I134" s="25"/>
      <c r="J134" s="25"/>
      <c r="K134" s="25"/>
      <c r="L134" s="29"/>
      <c r="M134" s="26"/>
      <c r="N134" s="26"/>
      <c r="O134" s="26"/>
      <c r="P134" s="25"/>
    </row>
    <row r="135" spans="1:16" ht="36">
      <c r="A135" s="22">
        <f t="shared" si="6"/>
        <v>103</v>
      </c>
      <c r="B135" s="22" t="s">
        <v>10</v>
      </c>
      <c r="C135" s="89" t="s">
        <v>122</v>
      </c>
      <c r="D135" s="90" t="s">
        <v>42</v>
      </c>
      <c r="E135" s="90">
        <v>8.3</v>
      </c>
      <c r="F135" s="25"/>
      <c r="G135" s="64"/>
      <c r="H135" s="29"/>
      <c r="I135" s="25"/>
      <c r="J135" s="25"/>
      <c r="K135" s="25"/>
      <c r="L135" s="29"/>
      <c r="M135" s="26"/>
      <c r="N135" s="26"/>
      <c r="O135" s="26"/>
      <c r="P135" s="25"/>
    </row>
    <row r="136" spans="1:16" ht="24">
      <c r="A136" s="22">
        <f t="shared" si="6"/>
        <v>104</v>
      </c>
      <c r="B136" s="22" t="s">
        <v>10</v>
      </c>
      <c r="C136" s="89" t="s">
        <v>123</v>
      </c>
      <c r="D136" s="90" t="s">
        <v>42</v>
      </c>
      <c r="E136" s="90">
        <v>4.5</v>
      </c>
      <c r="F136" s="25"/>
      <c r="G136" s="64"/>
      <c r="H136" s="29"/>
      <c r="I136" s="25"/>
      <c r="J136" s="25"/>
      <c r="K136" s="25"/>
      <c r="L136" s="29"/>
      <c r="M136" s="26"/>
      <c r="N136" s="26"/>
      <c r="O136" s="26"/>
      <c r="P136" s="25"/>
    </row>
    <row r="137" spans="1:16" ht="60">
      <c r="A137" s="22">
        <f t="shared" si="6"/>
        <v>105</v>
      </c>
      <c r="B137" s="22" t="s">
        <v>10</v>
      </c>
      <c r="C137" s="89" t="s">
        <v>124</v>
      </c>
      <c r="D137" s="90" t="s">
        <v>0</v>
      </c>
      <c r="E137" s="90">
        <v>130.7</v>
      </c>
      <c r="F137" s="25"/>
      <c r="G137" s="64"/>
      <c r="H137" s="29"/>
      <c r="I137" s="25"/>
      <c r="J137" s="25"/>
      <c r="K137" s="25"/>
      <c r="L137" s="29"/>
      <c r="M137" s="26"/>
      <c r="N137" s="26"/>
      <c r="O137" s="26"/>
      <c r="P137" s="25"/>
    </row>
    <row r="138" spans="1:16" ht="24">
      <c r="A138" s="22">
        <f t="shared" si="6"/>
        <v>106</v>
      </c>
      <c r="B138" s="22" t="s">
        <v>10</v>
      </c>
      <c r="C138" s="89" t="s">
        <v>63</v>
      </c>
      <c r="D138" s="90" t="s">
        <v>0</v>
      </c>
      <c r="E138" s="90">
        <v>25.1</v>
      </c>
      <c r="F138" s="25"/>
      <c r="G138" s="64"/>
      <c r="H138" s="29"/>
      <c r="I138" s="25"/>
      <c r="J138" s="25"/>
      <c r="K138" s="25"/>
      <c r="L138" s="29"/>
      <c r="M138" s="26"/>
      <c r="N138" s="26"/>
      <c r="O138" s="26"/>
      <c r="P138" s="25"/>
    </row>
    <row r="139" spans="1:16" ht="48">
      <c r="A139" s="22">
        <f t="shared" si="6"/>
        <v>107</v>
      </c>
      <c r="B139" s="22" t="s">
        <v>10</v>
      </c>
      <c r="C139" s="89" t="s">
        <v>125</v>
      </c>
      <c r="D139" s="90" t="s">
        <v>0</v>
      </c>
      <c r="E139" s="90">
        <v>13.1</v>
      </c>
      <c r="F139" s="25"/>
      <c r="G139" s="64"/>
      <c r="H139" s="29"/>
      <c r="I139" s="25"/>
      <c r="J139" s="25"/>
      <c r="K139" s="25"/>
      <c r="L139" s="29"/>
      <c r="M139" s="26"/>
      <c r="N139" s="26"/>
      <c r="O139" s="26"/>
      <c r="P139" s="25"/>
    </row>
    <row r="140" spans="1:16" ht="60">
      <c r="A140" s="22">
        <f t="shared" si="6"/>
        <v>108</v>
      </c>
      <c r="B140" s="22" t="s">
        <v>10</v>
      </c>
      <c r="C140" s="89" t="s">
        <v>126</v>
      </c>
      <c r="D140" s="90" t="s">
        <v>42</v>
      </c>
      <c r="E140" s="90">
        <v>22.8</v>
      </c>
      <c r="F140" s="25"/>
      <c r="G140" s="64"/>
      <c r="H140" s="29"/>
      <c r="I140" s="25"/>
      <c r="J140" s="25"/>
      <c r="K140" s="25"/>
      <c r="L140" s="29"/>
      <c r="M140" s="26"/>
      <c r="N140" s="26"/>
      <c r="O140" s="26"/>
      <c r="P140" s="25"/>
    </row>
    <row r="141" spans="1:16" ht="24">
      <c r="A141" s="22">
        <f t="shared" si="6"/>
        <v>109</v>
      </c>
      <c r="B141" s="22" t="s">
        <v>10</v>
      </c>
      <c r="C141" s="89" t="s">
        <v>127</v>
      </c>
      <c r="D141" s="90" t="s">
        <v>42</v>
      </c>
      <c r="E141" s="90">
        <v>20.7</v>
      </c>
      <c r="F141" s="25"/>
      <c r="G141" s="64"/>
      <c r="H141" s="29"/>
      <c r="I141" s="25"/>
      <c r="J141" s="25"/>
      <c r="K141" s="25"/>
      <c r="L141" s="29"/>
      <c r="M141" s="26"/>
      <c r="N141" s="26"/>
      <c r="O141" s="26"/>
      <c r="P141" s="25"/>
    </row>
    <row r="142" spans="1:16" ht="60">
      <c r="A142" s="22">
        <f t="shared" si="6"/>
        <v>110</v>
      </c>
      <c r="B142" s="22" t="s">
        <v>10</v>
      </c>
      <c r="C142" s="89" t="s">
        <v>128</v>
      </c>
      <c r="D142" s="90" t="s">
        <v>0</v>
      </c>
      <c r="E142" s="90">
        <v>4</v>
      </c>
      <c r="F142" s="25"/>
      <c r="G142" s="64"/>
      <c r="H142" s="29"/>
      <c r="I142" s="25"/>
      <c r="J142" s="25"/>
      <c r="K142" s="25"/>
      <c r="L142" s="29"/>
      <c r="M142" s="26"/>
      <c r="N142" s="26"/>
      <c r="O142" s="26"/>
      <c r="P142" s="25"/>
    </row>
    <row r="143" spans="1:16" ht="36">
      <c r="A143" s="22">
        <f t="shared" si="6"/>
        <v>111</v>
      </c>
      <c r="B143" s="22" t="s">
        <v>10</v>
      </c>
      <c r="C143" s="89" t="s">
        <v>129</v>
      </c>
      <c r="D143" s="90" t="s">
        <v>35</v>
      </c>
      <c r="E143" s="90">
        <v>3</v>
      </c>
      <c r="F143" s="25"/>
      <c r="G143" s="64"/>
      <c r="H143" s="29"/>
      <c r="I143" s="25"/>
      <c r="J143" s="25"/>
      <c r="K143" s="25"/>
      <c r="L143" s="29"/>
      <c r="M143" s="26"/>
      <c r="N143" s="26"/>
      <c r="O143" s="26"/>
      <c r="P143" s="25"/>
    </row>
    <row r="144" spans="1:16" ht="36">
      <c r="A144" s="22">
        <f t="shared" si="6"/>
        <v>112</v>
      </c>
      <c r="B144" s="22" t="s">
        <v>10</v>
      </c>
      <c r="C144" s="89" t="s">
        <v>130</v>
      </c>
      <c r="D144" s="90" t="s">
        <v>35</v>
      </c>
      <c r="E144" s="90">
        <v>1</v>
      </c>
      <c r="F144" s="25"/>
      <c r="G144" s="64"/>
      <c r="H144" s="29"/>
      <c r="I144" s="25"/>
      <c r="J144" s="25"/>
      <c r="K144" s="25"/>
      <c r="L144" s="29"/>
      <c r="M144" s="26"/>
      <c r="N144" s="26"/>
      <c r="O144" s="26"/>
      <c r="P144" s="25"/>
    </row>
    <row r="145" spans="1:16" ht="12">
      <c r="A145" s="22"/>
      <c r="B145" s="22"/>
      <c r="C145" s="89"/>
      <c r="D145" s="90"/>
      <c r="E145" s="90"/>
      <c r="F145" s="25"/>
      <c r="G145" s="64"/>
      <c r="H145" s="29"/>
      <c r="I145" s="25"/>
      <c r="J145" s="25"/>
      <c r="K145" s="25"/>
      <c r="L145" s="29"/>
      <c r="M145" s="26"/>
      <c r="N145" s="26"/>
      <c r="O145" s="26"/>
      <c r="P145" s="25"/>
    </row>
    <row r="146" spans="1:16" ht="25.5">
      <c r="A146" s="22"/>
      <c r="B146" s="22"/>
      <c r="C146" s="79" t="s">
        <v>131</v>
      </c>
      <c r="D146" s="99"/>
      <c r="E146" s="99"/>
      <c r="F146" s="100"/>
      <c r="G146" s="64"/>
      <c r="H146" s="101"/>
      <c r="I146" s="100"/>
      <c r="J146" s="100"/>
      <c r="K146" s="100"/>
      <c r="L146" s="101"/>
      <c r="M146" s="102"/>
      <c r="N146" s="102"/>
      <c r="O146" s="102"/>
      <c r="P146" s="100"/>
    </row>
    <row r="147" spans="1:16" ht="24">
      <c r="A147" s="22">
        <f>A144+1</f>
        <v>113</v>
      </c>
      <c r="B147" s="22" t="s">
        <v>10</v>
      </c>
      <c r="C147" s="89" t="s">
        <v>132</v>
      </c>
      <c r="D147" s="90" t="s">
        <v>0</v>
      </c>
      <c r="E147" s="90">
        <v>46.2</v>
      </c>
      <c r="F147" s="25"/>
      <c r="G147" s="64"/>
      <c r="H147" s="29"/>
      <c r="I147" s="25"/>
      <c r="J147" s="25"/>
      <c r="K147" s="25"/>
      <c r="L147" s="29"/>
      <c r="M147" s="26"/>
      <c r="N147" s="26"/>
      <c r="O147" s="26"/>
      <c r="P147" s="25"/>
    </row>
    <row r="148" spans="1:16" ht="12">
      <c r="A148" s="22">
        <f t="shared" si="6"/>
        <v>114</v>
      </c>
      <c r="B148" s="22" t="s">
        <v>10</v>
      </c>
      <c r="C148" s="89" t="s">
        <v>133</v>
      </c>
      <c r="D148" s="90" t="s">
        <v>0</v>
      </c>
      <c r="E148" s="90">
        <v>2.7</v>
      </c>
      <c r="F148" s="25"/>
      <c r="G148" s="64"/>
      <c r="H148" s="29"/>
      <c r="I148" s="25"/>
      <c r="J148" s="25"/>
      <c r="K148" s="25"/>
      <c r="L148" s="29"/>
      <c r="M148" s="26"/>
      <c r="N148" s="26"/>
      <c r="O148" s="26"/>
      <c r="P148" s="25"/>
    </row>
    <row r="149" spans="1:16" ht="24">
      <c r="A149" s="22">
        <f t="shared" si="6"/>
        <v>115</v>
      </c>
      <c r="B149" s="22" t="s">
        <v>10</v>
      </c>
      <c r="C149" s="89" t="s">
        <v>134</v>
      </c>
      <c r="D149" s="90" t="s">
        <v>0</v>
      </c>
      <c r="E149" s="90">
        <v>34.7</v>
      </c>
      <c r="F149" s="25"/>
      <c r="G149" s="64"/>
      <c r="H149" s="29"/>
      <c r="I149" s="25"/>
      <c r="J149" s="25"/>
      <c r="K149" s="25"/>
      <c r="L149" s="29"/>
      <c r="M149" s="26"/>
      <c r="N149" s="26"/>
      <c r="O149" s="26"/>
      <c r="P149" s="25"/>
    </row>
    <row r="150" spans="1:16" ht="24">
      <c r="A150" s="22">
        <f t="shared" si="6"/>
        <v>116</v>
      </c>
      <c r="B150" s="22" t="s">
        <v>10</v>
      </c>
      <c r="C150" s="89" t="s">
        <v>135</v>
      </c>
      <c r="D150" s="90" t="s">
        <v>0</v>
      </c>
      <c r="E150" s="90">
        <v>211.1</v>
      </c>
      <c r="F150" s="25"/>
      <c r="G150" s="64"/>
      <c r="H150" s="29"/>
      <c r="I150" s="25"/>
      <c r="J150" s="25"/>
      <c r="K150" s="25"/>
      <c r="L150" s="29"/>
      <c r="M150" s="26"/>
      <c r="N150" s="26"/>
      <c r="O150" s="26"/>
      <c r="P150" s="25"/>
    </row>
    <row r="151" spans="1:16" ht="24">
      <c r="A151" s="22">
        <f t="shared" si="6"/>
        <v>117</v>
      </c>
      <c r="B151" s="22" t="s">
        <v>10</v>
      </c>
      <c r="C151" s="89" t="s">
        <v>136</v>
      </c>
      <c r="D151" s="90" t="s">
        <v>0</v>
      </c>
      <c r="E151" s="90">
        <v>24.1</v>
      </c>
      <c r="F151" s="25"/>
      <c r="G151" s="64"/>
      <c r="H151" s="29"/>
      <c r="I151" s="25"/>
      <c r="J151" s="25"/>
      <c r="K151" s="25"/>
      <c r="L151" s="29"/>
      <c r="M151" s="26"/>
      <c r="N151" s="26"/>
      <c r="O151" s="26"/>
      <c r="P151" s="25"/>
    </row>
    <row r="152" spans="1:16" ht="24">
      <c r="A152" s="22">
        <f t="shared" si="6"/>
        <v>118</v>
      </c>
      <c r="B152" s="22" t="s">
        <v>10</v>
      </c>
      <c r="C152" s="89" t="s">
        <v>137</v>
      </c>
      <c r="D152" s="90" t="s">
        <v>0</v>
      </c>
      <c r="E152" s="90">
        <v>29.1</v>
      </c>
      <c r="F152" s="25"/>
      <c r="G152" s="64"/>
      <c r="H152" s="29"/>
      <c r="I152" s="25"/>
      <c r="J152" s="25"/>
      <c r="K152" s="25"/>
      <c r="L152" s="29"/>
      <c r="M152" s="26"/>
      <c r="N152" s="26"/>
      <c r="O152" s="26"/>
      <c r="P152" s="25"/>
    </row>
    <row r="153" spans="1:16" ht="24">
      <c r="A153" s="22">
        <f t="shared" si="6"/>
        <v>119</v>
      </c>
      <c r="B153" s="22" t="s">
        <v>10</v>
      </c>
      <c r="C153" s="89" t="s">
        <v>138</v>
      </c>
      <c r="D153" s="32" t="s">
        <v>139</v>
      </c>
      <c r="E153" s="90">
        <v>1</v>
      </c>
      <c r="F153" s="25"/>
      <c r="G153" s="64"/>
      <c r="H153" s="29"/>
      <c r="I153" s="25"/>
      <c r="J153" s="25"/>
      <c r="K153" s="25"/>
      <c r="L153" s="29"/>
      <c r="M153" s="26"/>
      <c r="N153" s="26"/>
      <c r="O153" s="26"/>
      <c r="P153" s="25"/>
    </row>
    <row r="154" spans="1:16" ht="36">
      <c r="A154" s="22">
        <f t="shared" si="6"/>
        <v>120</v>
      </c>
      <c r="B154" s="22" t="s">
        <v>10</v>
      </c>
      <c r="C154" s="89" t="s">
        <v>140</v>
      </c>
      <c r="D154" s="32" t="s">
        <v>0</v>
      </c>
      <c r="E154" s="90">
        <v>50.4</v>
      </c>
      <c r="F154" s="25"/>
      <c r="G154" s="64"/>
      <c r="H154" s="29"/>
      <c r="I154" s="25"/>
      <c r="J154" s="25"/>
      <c r="K154" s="25"/>
      <c r="L154" s="29"/>
      <c r="M154" s="26"/>
      <c r="N154" s="26"/>
      <c r="O154" s="26"/>
      <c r="P154" s="25"/>
    </row>
    <row r="155" spans="1:16" ht="12">
      <c r="A155" s="22"/>
      <c r="B155" s="22"/>
      <c r="C155" s="89"/>
      <c r="D155" s="90"/>
      <c r="E155" s="90"/>
      <c r="F155" s="25"/>
      <c r="G155" s="64"/>
      <c r="H155" s="29"/>
      <c r="I155" s="25"/>
      <c r="J155" s="25"/>
      <c r="K155" s="25"/>
      <c r="L155" s="29"/>
      <c r="M155" s="26"/>
      <c r="N155" s="26"/>
      <c r="O155" s="26"/>
      <c r="P155" s="25"/>
    </row>
    <row r="156" spans="1:16" ht="24">
      <c r="A156" s="22"/>
      <c r="B156" s="22"/>
      <c r="C156" s="93" t="s">
        <v>141</v>
      </c>
      <c r="D156" s="94"/>
      <c r="E156" s="94"/>
      <c r="F156" s="95"/>
      <c r="G156" s="64"/>
      <c r="H156" s="97"/>
      <c r="I156" s="95"/>
      <c r="J156" s="25"/>
      <c r="K156" s="95"/>
      <c r="L156" s="97"/>
      <c r="M156" s="98"/>
      <c r="N156" s="98"/>
      <c r="O156" s="98"/>
      <c r="P156" s="95"/>
    </row>
    <row r="157" spans="1:16" ht="24">
      <c r="A157" s="22">
        <f>A154+1</f>
        <v>121</v>
      </c>
      <c r="B157" s="22" t="s">
        <v>10</v>
      </c>
      <c r="C157" s="89" t="s">
        <v>81</v>
      </c>
      <c r="D157" s="90" t="s">
        <v>0</v>
      </c>
      <c r="E157" s="90">
        <v>18.5</v>
      </c>
      <c r="F157" s="25"/>
      <c r="G157" s="64"/>
      <c r="H157" s="29"/>
      <c r="I157" s="25"/>
      <c r="J157" s="25"/>
      <c r="K157" s="25"/>
      <c r="L157" s="29"/>
      <c r="M157" s="26"/>
      <c r="N157" s="26"/>
      <c r="O157" s="26"/>
      <c r="P157" s="25"/>
    </row>
    <row r="158" spans="1:16" ht="12">
      <c r="A158" s="22">
        <f t="shared" si="6"/>
        <v>122</v>
      </c>
      <c r="B158" s="22" t="s">
        <v>10</v>
      </c>
      <c r="C158" s="89" t="s">
        <v>142</v>
      </c>
      <c r="D158" s="90" t="s">
        <v>0</v>
      </c>
      <c r="E158" s="90">
        <v>1.8</v>
      </c>
      <c r="F158" s="25"/>
      <c r="G158" s="64"/>
      <c r="H158" s="29"/>
      <c r="I158" s="25"/>
      <c r="J158" s="25"/>
      <c r="K158" s="25"/>
      <c r="L158" s="29"/>
      <c r="M158" s="26"/>
      <c r="N158" s="26"/>
      <c r="O158" s="26"/>
      <c r="P158" s="25"/>
    </row>
    <row r="159" spans="1:16" ht="24">
      <c r="A159" s="22">
        <f t="shared" si="6"/>
        <v>123</v>
      </c>
      <c r="B159" s="22" t="s">
        <v>10</v>
      </c>
      <c r="C159" s="89" t="s">
        <v>143</v>
      </c>
      <c r="D159" s="90" t="s">
        <v>42</v>
      </c>
      <c r="E159" s="90">
        <v>14.9</v>
      </c>
      <c r="F159" s="25"/>
      <c r="G159" s="64"/>
      <c r="H159" s="29"/>
      <c r="I159" s="25"/>
      <c r="J159" s="25"/>
      <c r="K159" s="25"/>
      <c r="L159" s="29"/>
      <c r="M159" s="26"/>
      <c r="N159" s="26"/>
      <c r="O159" s="26"/>
      <c r="P159" s="25"/>
    </row>
    <row r="160" spans="1:16" ht="24">
      <c r="A160" s="22">
        <f t="shared" si="6"/>
        <v>124</v>
      </c>
      <c r="B160" s="22" t="s">
        <v>10</v>
      </c>
      <c r="C160" s="89" t="s">
        <v>144</v>
      </c>
      <c r="D160" s="90" t="s">
        <v>42</v>
      </c>
      <c r="E160" s="90">
        <v>8.3</v>
      </c>
      <c r="F160" s="25"/>
      <c r="G160" s="64"/>
      <c r="H160" s="29"/>
      <c r="I160" s="25"/>
      <c r="J160" s="25"/>
      <c r="K160" s="25"/>
      <c r="L160" s="29"/>
      <c r="M160" s="26"/>
      <c r="N160" s="26"/>
      <c r="O160" s="26"/>
      <c r="P160" s="25"/>
    </row>
    <row r="161" spans="1:16" ht="12">
      <c r="A161" s="22">
        <f t="shared" si="6"/>
        <v>125</v>
      </c>
      <c r="B161" s="22" t="s">
        <v>10</v>
      </c>
      <c r="C161" s="89" t="s">
        <v>83</v>
      </c>
      <c r="D161" s="90" t="s">
        <v>0</v>
      </c>
      <c r="E161" s="90">
        <v>38.1</v>
      </c>
      <c r="F161" s="25"/>
      <c r="G161" s="64"/>
      <c r="H161" s="29"/>
      <c r="I161" s="25"/>
      <c r="J161" s="25"/>
      <c r="K161" s="25"/>
      <c r="L161" s="29"/>
      <c r="M161" s="26"/>
      <c r="N161" s="26"/>
      <c r="O161" s="26"/>
      <c r="P161" s="25"/>
    </row>
    <row r="162" spans="1:16" ht="12">
      <c r="A162" s="22">
        <f t="shared" si="6"/>
        <v>126</v>
      </c>
      <c r="B162" s="22" t="s">
        <v>10</v>
      </c>
      <c r="C162" s="89" t="s">
        <v>145</v>
      </c>
      <c r="D162" s="90" t="s">
        <v>0</v>
      </c>
      <c r="E162" s="90">
        <v>1.3</v>
      </c>
      <c r="F162" s="25"/>
      <c r="G162" s="64"/>
      <c r="H162" s="29"/>
      <c r="I162" s="25"/>
      <c r="J162" s="25"/>
      <c r="K162" s="25"/>
      <c r="L162" s="29"/>
      <c r="M162" s="26"/>
      <c r="N162" s="26"/>
      <c r="O162" s="26"/>
      <c r="P162" s="25"/>
    </row>
    <row r="163" spans="1:16" s="11" customFormat="1" ht="12">
      <c r="A163" s="15"/>
      <c r="B163" s="15"/>
      <c r="C163" s="8"/>
      <c r="D163" s="20"/>
      <c r="E163" s="6"/>
      <c r="F163" s="10"/>
      <c r="G163" s="10"/>
      <c r="H163" s="10"/>
      <c r="I163" s="7"/>
      <c r="J163" s="10"/>
      <c r="K163" s="10"/>
      <c r="L163" s="7"/>
      <c r="M163" s="7"/>
      <c r="N163" s="7"/>
      <c r="O163" s="7"/>
      <c r="P163" s="21"/>
    </row>
    <row r="164" spans="1:16" s="30" customFormat="1" ht="12">
      <c r="A164" s="60"/>
      <c r="B164" s="60"/>
      <c r="C164" s="31"/>
      <c r="D164" s="28"/>
      <c r="E164" s="28"/>
      <c r="F164" s="75"/>
      <c r="G164" s="59"/>
      <c r="H164" s="59"/>
      <c r="I164" s="59"/>
      <c r="J164" s="59"/>
      <c r="K164" s="58" t="s">
        <v>1261</v>
      </c>
      <c r="L164" s="57">
        <f>SUM(L14:L163)</f>
        <v>0</v>
      </c>
      <c r="M164" s="57">
        <f>SUM(M14:M163)</f>
        <v>0</v>
      </c>
      <c r="N164" s="57">
        <f>SUM(N14:N163)</f>
        <v>0</v>
      </c>
      <c r="O164" s="57">
        <f>SUM(O14:O163)</f>
        <v>0</v>
      </c>
      <c r="P164" s="57">
        <f>SUM(P14:P163)</f>
        <v>0</v>
      </c>
    </row>
    <row r="165" spans="1:2" ht="12">
      <c r="A165" s="52"/>
      <c r="B165" s="52"/>
    </row>
    <row r="166" spans="1:16" ht="12">
      <c r="A166" s="296" t="s">
        <v>27</v>
      </c>
      <c r="B166" s="296"/>
      <c r="C166" s="297"/>
      <c r="D166" s="297"/>
      <c r="E166" s="297"/>
      <c r="F166" s="297"/>
      <c r="G166" s="297"/>
      <c r="H166" s="56"/>
      <c r="I166" s="30"/>
      <c r="J166" s="55"/>
      <c r="K166" s="297"/>
      <c r="L166" s="297"/>
      <c r="M166" s="297"/>
      <c r="N166" s="297"/>
      <c r="O166" s="297"/>
      <c r="P166" s="297"/>
    </row>
    <row r="167" spans="1:16" ht="12">
      <c r="A167" s="30"/>
      <c r="B167" s="298" t="s">
        <v>28</v>
      </c>
      <c r="C167" s="298"/>
      <c r="D167" s="298"/>
      <c r="E167" s="298"/>
      <c r="F167" s="298"/>
      <c r="G167" s="298"/>
      <c r="H167" s="54"/>
      <c r="I167" s="30"/>
      <c r="J167" s="30"/>
      <c r="K167" s="299"/>
      <c r="L167" s="299"/>
      <c r="M167" s="299"/>
      <c r="N167" s="299"/>
      <c r="O167" s="299"/>
      <c r="P167" s="299"/>
    </row>
    <row r="168" spans="1:16" ht="12">
      <c r="A168" s="30"/>
      <c r="B168" s="53"/>
      <c r="C168" s="74"/>
      <c r="D168" s="73"/>
      <c r="E168" s="73"/>
      <c r="F168" s="72"/>
      <c r="G168" s="30"/>
      <c r="H168" s="30"/>
      <c r="I168" s="30"/>
      <c r="J168" s="53"/>
      <c r="K168" s="30"/>
      <c r="L168" s="30"/>
      <c r="M168" s="30"/>
      <c r="N168" s="30"/>
      <c r="O168" s="30"/>
      <c r="P168" s="30"/>
    </row>
    <row r="169" spans="1:2" ht="12">
      <c r="A169" s="52"/>
      <c r="B169" s="52"/>
    </row>
    <row r="170" spans="1:2" ht="12">
      <c r="A170" s="52"/>
      <c r="B170" s="52"/>
    </row>
    <row r="171" spans="1:2" ht="12">
      <c r="A171" s="52"/>
      <c r="B171" s="52"/>
    </row>
    <row r="172" spans="1:2" ht="12">
      <c r="A172" s="52"/>
      <c r="B172" s="52"/>
    </row>
  </sheetData>
  <sheetProtection selectLockedCells="1" selectUnlockedCells="1"/>
  <mergeCells count="15">
    <mergeCell ref="C10:C11"/>
    <mergeCell ref="D10:D11"/>
    <mergeCell ref="E10:E11"/>
    <mergeCell ref="F10:K10"/>
    <mergeCell ref="L10:P10"/>
    <mergeCell ref="A166:B166"/>
    <mergeCell ref="C166:G166"/>
    <mergeCell ref="K166:P166"/>
    <mergeCell ref="B167:G167"/>
    <mergeCell ref="K167:P167"/>
    <mergeCell ref="A1:P1"/>
    <mergeCell ref="A2:P2"/>
    <mergeCell ref="L7:N7"/>
    <mergeCell ref="A10:A11"/>
    <mergeCell ref="B10:B11"/>
  </mergeCells>
  <conditionalFormatting sqref="C17">
    <cfRule type="expression" priority="29" dxfId="0" stopIfTrue="1">
      <formula>#REF!</formula>
    </cfRule>
  </conditionalFormatting>
  <conditionalFormatting sqref="C17">
    <cfRule type="expression" priority="30" dxfId="0" stopIfTrue="1">
      <formula>#REF!</formula>
    </cfRule>
  </conditionalFormatting>
  <conditionalFormatting sqref="C103:C104 C106">
    <cfRule type="expression" priority="26" dxfId="0" stopIfTrue="1">
      <formula>#REF!</formula>
    </cfRule>
  </conditionalFormatting>
  <conditionalFormatting sqref="C103:C104 C106">
    <cfRule type="expression" priority="25" dxfId="0" stopIfTrue="1">
      <formula>#REF!</formula>
    </cfRule>
  </conditionalFormatting>
  <conditionalFormatting sqref="C107">
    <cfRule type="expression" priority="24" dxfId="0" stopIfTrue="1">
      <formula>#REF!</formula>
    </cfRule>
  </conditionalFormatting>
  <conditionalFormatting sqref="C107">
    <cfRule type="expression" priority="23" dxfId="0" stopIfTrue="1">
      <formula>#REF!</formula>
    </cfRule>
  </conditionalFormatting>
  <conditionalFormatting sqref="C108">
    <cfRule type="expression" priority="22" dxfId="0" stopIfTrue="1">
      <formula>#REF!</formula>
    </cfRule>
  </conditionalFormatting>
  <conditionalFormatting sqref="C108">
    <cfRule type="expression" priority="21" dxfId="0" stopIfTrue="1">
      <formula>#REF!</formula>
    </cfRule>
  </conditionalFormatting>
  <conditionalFormatting sqref="C109">
    <cfRule type="expression" priority="20" dxfId="0" stopIfTrue="1">
      <formula>#REF!</formula>
    </cfRule>
  </conditionalFormatting>
  <conditionalFormatting sqref="C109">
    <cfRule type="expression" priority="19" dxfId="0" stopIfTrue="1">
      <formula>#REF!</formula>
    </cfRule>
  </conditionalFormatting>
  <conditionalFormatting sqref="C110">
    <cfRule type="expression" priority="18" dxfId="0" stopIfTrue="1">
      <formula>#REF!</formula>
    </cfRule>
  </conditionalFormatting>
  <conditionalFormatting sqref="C110">
    <cfRule type="expression" priority="17" dxfId="0" stopIfTrue="1">
      <formula>#REF!</formula>
    </cfRule>
  </conditionalFormatting>
  <conditionalFormatting sqref="C111">
    <cfRule type="expression" priority="16" dxfId="0" stopIfTrue="1">
      <formula>#REF!</formula>
    </cfRule>
  </conditionalFormatting>
  <conditionalFormatting sqref="C111">
    <cfRule type="expression" priority="15" dxfId="0" stopIfTrue="1">
      <formula>#REF!</formula>
    </cfRule>
  </conditionalFormatting>
  <conditionalFormatting sqref="C112">
    <cfRule type="expression" priority="14" dxfId="0" stopIfTrue="1">
      <formula>#REF!</formula>
    </cfRule>
  </conditionalFormatting>
  <conditionalFormatting sqref="C112">
    <cfRule type="expression" priority="13" dxfId="0" stopIfTrue="1">
      <formula>#REF!</formula>
    </cfRule>
  </conditionalFormatting>
  <conditionalFormatting sqref="C113:C114">
    <cfRule type="expression" priority="12" dxfId="0" stopIfTrue="1">
      <formula>#REF!</formula>
    </cfRule>
  </conditionalFormatting>
  <conditionalFormatting sqref="C113:C114">
    <cfRule type="expression" priority="11" dxfId="0" stopIfTrue="1">
      <formula>#REF!</formula>
    </cfRule>
  </conditionalFormatting>
  <conditionalFormatting sqref="C115">
    <cfRule type="expression" priority="10" dxfId="0" stopIfTrue="1">
      <formula>#REF!</formula>
    </cfRule>
  </conditionalFormatting>
  <conditionalFormatting sqref="C115">
    <cfRule type="expression" priority="9" dxfId="0" stopIfTrue="1">
      <formula>#REF!</formula>
    </cfRule>
  </conditionalFormatting>
  <conditionalFormatting sqref="C117">
    <cfRule type="expression" priority="8" dxfId="0" stopIfTrue="1">
      <formula>#REF!</formula>
    </cfRule>
  </conditionalFormatting>
  <conditionalFormatting sqref="C117">
    <cfRule type="expression" priority="7" dxfId="0" stopIfTrue="1">
      <formula>#REF!</formula>
    </cfRule>
  </conditionalFormatting>
  <conditionalFormatting sqref="C118">
    <cfRule type="expression" priority="6" dxfId="0" stopIfTrue="1">
      <formula>#REF!</formula>
    </cfRule>
  </conditionalFormatting>
  <conditionalFormatting sqref="C118">
    <cfRule type="expression" priority="5" dxfId="0" stopIfTrue="1">
      <formula>#REF!</formula>
    </cfRule>
  </conditionalFormatting>
  <conditionalFormatting sqref="C105">
    <cfRule type="expression" priority="3" dxfId="0" stopIfTrue="1">
      <formula>#REF!</formula>
    </cfRule>
  </conditionalFormatting>
  <conditionalFormatting sqref="C105">
    <cfRule type="expression" priority="4" dxfId="0" stopIfTrue="1">
      <formula>#REF!</formula>
    </cfRule>
  </conditionalFormatting>
  <conditionalFormatting sqref="C116">
    <cfRule type="expression" priority="1" dxfId="0" stopIfTrue="1">
      <formula>#REF!</formula>
    </cfRule>
  </conditionalFormatting>
  <conditionalFormatting sqref="C116">
    <cfRule type="expression" priority="2" dxfId="0" stopIfTrue="1">
      <formula>#REF!</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90" r:id="rId1"/>
  <headerFooter scaleWithDoc="0" alignWithMargins="0">
    <oddFooter>&amp;C&amp;P</oddFooter>
  </headerFooter>
  <rowBreaks count="1" manualBreakCount="1">
    <brk id="149" max="15" man="1"/>
  </rowBreaks>
</worksheet>
</file>

<file path=xl/worksheets/sheet8.xml><?xml version="1.0" encoding="utf-8"?>
<worksheet xmlns="http://schemas.openxmlformats.org/spreadsheetml/2006/main" xmlns:r="http://schemas.openxmlformats.org/officeDocument/2006/relationships">
  <sheetPr>
    <tabColor rgb="FFFFFF00"/>
  </sheetPr>
  <dimension ref="A1:S130"/>
  <sheetViews>
    <sheetView showZeros="0" showOutlineSymbols="0" view="pageBreakPreview" zoomScaleNormal="90" zoomScaleSheetLayoutView="100" workbookViewId="0" topLeftCell="A1">
      <selection activeCell="M13" sqref="M13"/>
    </sheetView>
  </sheetViews>
  <sheetFormatPr defaultColWidth="9.140625" defaultRowHeight="12.75"/>
  <cols>
    <col min="1" max="1" width="4.28125" style="27" customWidth="1"/>
    <col min="2" max="2" width="4.8515625" style="27" customWidth="1"/>
    <col min="3" max="3" width="32.28125" style="51" customWidth="1"/>
    <col min="4" max="4" width="6.28125" style="52" customWidth="1"/>
    <col min="5" max="5" width="6.8515625" style="52" customWidth="1"/>
    <col min="6" max="6" width="5.8515625" style="71" customWidth="1"/>
    <col min="7" max="7" width="5.28125" style="27" customWidth="1"/>
    <col min="8" max="8" width="7.140625" style="27" customWidth="1"/>
    <col min="9" max="9" width="7.57421875" style="27" customWidth="1"/>
    <col min="10" max="10" width="8.00390625" style="27" customWidth="1"/>
    <col min="11" max="11" width="8.7109375" style="27" customWidth="1"/>
    <col min="12" max="12" width="8.28125" style="27" customWidth="1"/>
    <col min="13" max="13" width="9.28125" style="27" customWidth="1"/>
    <col min="14" max="14" width="10.140625" style="27" customWidth="1"/>
    <col min="15" max="15" width="8.8515625" style="27" customWidth="1"/>
    <col min="16" max="16" width="9.8515625" style="27" bestFit="1" customWidth="1"/>
    <col min="17" max="16384" width="9.140625" style="27" customWidth="1"/>
  </cols>
  <sheetData>
    <row r="1" spans="1:16" ht="12">
      <c r="A1" s="300" t="s">
        <v>940</v>
      </c>
      <c r="B1" s="300"/>
      <c r="C1" s="300"/>
      <c r="D1" s="300"/>
      <c r="E1" s="300"/>
      <c r="F1" s="300"/>
      <c r="G1" s="300"/>
      <c r="H1" s="300"/>
      <c r="I1" s="300"/>
      <c r="J1" s="300"/>
      <c r="K1" s="300"/>
      <c r="L1" s="300"/>
      <c r="M1" s="300"/>
      <c r="N1" s="300"/>
      <c r="O1" s="300"/>
      <c r="P1" s="300"/>
    </row>
    <row r="2" spans="1:16" ht="12">
      <c r="A2" s="301" t="s">
        <v>649</v>
      </c>
      <c r="B2" s="301"/>
      <c r="C2" s="301"/>
      <c r="D2" s="301"/>
      <c r="E2" s="301"/>
      <c r="F2" s="301"/>
      <c r="G2" s="301"/>
      <c r="H2" s="301"/>
      <c r="I2" s="301"/>
      <c r="J2" s="301"/>
      <c r="K2" s="301"/>
      <c r="L2" s="301"/>
      <c r="M2" s="301"/>
      <c r="N2" s="301"/>
      <c r="O2" s="301"/>
      <c r="P2" s="301"/>
    </row>
    <row r="4" spans="1:2" ht="12">
      <c r="A4" s="70" t="s">
        <v>935</v>
      </c>
      <c r="B4" s="70"/>
    </row>
    <row r="5" spans="1:2" ht="12">
      <c r="A5" s="70" t="s">
        <v>956</v>
      </c>
      <c r="B5" s="70"/>
    </row>
    <row r="6" spans="1:2" ht="12">
      <c r="A6" s="69" t="s">
        <v>947</v>
      </c>
      <c r="B6" s="69"/>
    </row>
    <row r="7" spans="1:16" ht="12">
      <c r="A7" s="30" t="s">
        <v>933</v>
      </c>
      <c r="B7" s="30"/>
      <c r="C7" s="74"/>
      <c r="D7" s="73"/>
      <c r="E7" s="73"/>
      <c r="F7" s="72"/>
      <c r="G7" s="30"/>
      <c r="H7" s="30"/>
      <c r="I7" s="30"/>
      <c r="J7" s="30"/>
      <c r="K7" s="55" t="s">
        <v>29</v>
      </c>
      <c r="L7" s="302">
        <f>P81</f>
        <v>0</v>
      </c>
      <c r="M7" s="302"/>
      <c r="N7" s="302"/>
      <c r="O7" s="68" t="s">
        <v>30</v>
      </c>
      <c r="P7" s="30"/>
    </row>
    <row r="8" spans="1:16" ht="12">
      <c r="A8" s="30"/>
      <c r="B8" s="30"/>
      <c r="C8" s="74"/>
      <c r="D8" s="73"/>
      <c r="E8" s="73"/>
      <c r="F8" s="72"/>
      <c r="G8" s="30"/>
      <c r="H8" s="30"/>
      <c r="I8" s="30"/>
      <c r="J8" s="30"/>
      <c r="K8" s="55" t="s">
        <v>31</v>
      </c>
      <c r="L8" s="30" t="s">
        <v>1302</v>
      </c>
      <c r="M8" s="30"/>
      <c r="N8" s="30"/>
      <c r="O8" s="30"/>
      <c r="P8" s="30"/>
    </row>
    <row r="10" spans="1:16" ht="12" customHeight="1">
      <c r="A10" s="294" t="s">
        <v>4</v>
      </c>
      <c r="B10" s="294" t="s">
        <v>1248</v>
      </c>
      <c r="C10" s="294" t="s">
        <v>1249</v>
      </c>
      <c r="D10" s="294" t="s">
        <v>1250</v>
      </c>
      <c r="E10" s="294" t="s">
        <v>1251</v>
      </c>
      <c r="F10" s="295" t="s">
        <v>5</v>
      </c>
      <c r="G10" s="295"/>
      <c r="H10" s="295"/>
      <c r="I10" s="295"/>
      <c r="J10" s="295"/>
      <c r="K10" s="295"/>
      <c r="L10" s="294" t="s">
        <v>6</v>
      </c>
      <c r="M10" s="294"/>
      <c r="N10" s="294"/>
      <c r="O10" s="294"/>
      <c r="P10" s="294"/>
    </row>
    <row r="11" spans="1:16" ht="76.5">
      <c r="A11" s="294"/>
      <c r="B11" s="294"/>
      <c r="C11" s="294"/>
      <c r="D11" s="294"/>
      <c r="E11" s="294"/>
      <c r="F11" s="24" t="s">
        <v>1252</v>
      </c>
      <c r="G11" s="67" t="s">
        <v>1253</v>
      </c>
      <c r="H11" s="22" t="s">
        <v>1254</v>
      </c>
      <c r="I11" s="22" t="s">
        <v>1255</v>
      </c>
      <c r="J11" s="22" t="s">
        <v>1256</v>
      </c>
      <c r="K11" s="22" t="s">
        <v>1257</v>
      </c>
      <c r="L11" s="67" t="s">
        <v>1258</v>
      </c>
      <c r="M11" s="22" t="s">
        <v>1259</v>
      </c>
      <c r="N11" s="22" t="s">
        <v>1255</v>
      </c>
      <c r="O11" s="22" t="s">
        <v>1256</v>
      </c>
      <c r="P11" s="22" t="s">
        <v>1260</v>
      </c>
    </row>
    <row r="12" spans="1:16" ht="12">
      <c r="A12" s="22">
        <v>1</v>
      </c>
      <c r="B12" s="22">
        <f aca="true" t="shared" si="0" ref="B12:P12">A12+1</f>
        <v>2</v>
      </c>
      <c r="C12" s="22">
        <f t="shared" si="0"/>
        <v>3</v>
      </c>
      <c r="D12" s="22">
        <f t="shared" si="0"/>
        <v>4</v>
      </c>
      <c r="E12" s="22">
        <f t="shared" si="0"/>
        <v>5</v>
      </c>
      <c r="F12" s="82">
        <f t="shared" si="0"/>
        <v>6</v>
      </c>
      <c r="G12" s="22">
        <f t="shared" si="0"/>
        <v>7</v>
      </c>
      <c r="H12" s="22">
        <f t="shared" si="0"/>
        <v>8</v>
      </c>
      <c r="I12" s="22">
        <f t="shared" si="0"/>
        <v>9</v>
      </c>
      <c r="J12" s="22">
        <f t="shared" si="0"/>
        <v>10</v>
      </c>
      <c r="K12" s="22">
        <f t="shared" si="0"/>
        <v>11</v>
      </c>
      <c r="L12" s="22">
        <f t="shared" si="0"/>
        <v>12</v>
      </c>
      <c r="M12" s="22">
        <f t="shared" si="0"/>
        <v>13</v>
      </c>
      <c r="N12" s="22">
        <f t="shared" si="0"/>
        <v>14</v>
      </c>
      <c r="O12" s="22">
        <f t="shared" si="0"/>
        <v>15</v>
      </c>
      <c r="P12" s="22">
        <f t="shared" si="0"/>
        <v>16</v>
      </c>
    </row>
    <row r="13" spans="1:16" ht="12">
      <c r="A13" s="22"/>
      <c r="B13" s="22"/>
      <c r="C13" s="92" t="s">
        <v>16</v>
      </c>
      <c r="D13" s="90"/>
      <c r="E13" s="90"/>
      <c r="F13" s="25"/>
      <c r="G13" s="22"/>
      <c r="H13" s="22"/>
      <c r="I13" s="22"/>
      <c r="J13" s="22"/>
      <c r="K13" s="22"/>
      <c r="L13" s="22"/>
      <c r="M13" s="22"/>
      <c r="N13" s="22"/>
      <c r="O13" s="22"/>
      <c r="P13" s="22"/>
    </row>
    <row r="14" spans="1:16" ht="36">
      <c r="A14" s="66">
        <v>1</v>
      </c>
      <c r="B14" s="22" t="s">
        <v>10</v>
      </c>
      <c r="C14" s="89" t="s">
        <v>961</v>
      </c>
      <c r="D14" s="90" t="s">
        <v>0</v>
      </c>
      <c r="E14" s="90">
        <v>344</v>
      </c>
      <c r="F14" s="23"/>
      <c r="G14" s="64"/>
      <c r="H14" s="29"/>
      <c r="I14" s="36"/>
      <c r="J14" s="25"/>
      <c r="K14" s="25"/>
      <c r="L14" s="29"/>
      <c r="M14" s="26"/>
      <c r="N14" s="26"/>
      <c r="O14" s="26"/>
      <c r="P14" s="25"/>
    </row>
    <row r="15" spans="1:16" ht="36">
      <c r="A15" s="66">
        <f>A14+1</f>
        <v>2</v>
      </c>
      <c r="B15" s="22" t="s">
        <v>10</v>
      </c>
      <c r="C15" s="89" t="s">
        <v>45</v>
      </c>
      <c r="D15" s="90" t="s">
        <v>42</v>
      </c>
      <c r="E15" s="90">
        <v>41</v>
      </c>
      <c r="F15" s="23"/>
      <c r="G15" s="64"/>
      <c r="H15" s="29"/>
      <c r="I15" s="36"/>
      <c r="J15" s="36"/>
      <c r="K15" s="25"/>
      <c r="L15" s="29"/>
      <c r="M15" s="26"/>
      <c r="N15" s="26"/>
      <c r="O15" s="26"/>
      <c r="P15" s="25"/>
    </row>
    <row r="16" spans="1:16" ht="48">
      <c r="A16" s="66">
        <f>A15+1</f>
        <v>3</v>
      </c>
      <c r="B16" s="22" t="s">
        <v>10</v>
      </c>
      <c r="C16" s="89" t="s">
        <v>46</v>
      </c>
      <c r="D16" s="90" t="s">
        <v>3</v>
      </c>
      <c r="E16" s="90">
        <v>1</v>
      </c>
      <c r="F16" s="23"/>
      <c r="G16" s="64"/>
      <c r="H16" s="29"/>
      <c r="I16" s="36"/>
      <c r="J16" s="25"/>
      <c r="K16" s="25"/>
      <c r="L16" s="29"/>
      <c r="M16" s="26"/>
      <c r="N16" s="26"/>
      <c r="O16" s="26"/>
      <c r="P16" s="25"/>
    </row>
    <row r="17" spans="1:16" ht="12">
      <c r="A17" s="66">
        <f>A16+1</f>
        <v>4</v>
      </c>
      <c r="B17" s="22" t="s">
        <v>10</v>
      </c>
      <c r="C17" s="91" t="s">
        <v>44</v>
      </c>
      <c r="D17" s="90" t="s">
        <v>1</v>
      </c>
      <c r="E17" s="90">
        <v>50</v>
      </c>
      <c r="F17" s="23"/>
      <c r="G17" s="64"/>
      <c r="H17" s="29"/>
      <c r="I17" s="36"/>
      <c r="J17" s="36"/>
      <c r="K17" s="25"/>
      <c r="L17" s="29"/>
      <c r="M17" s="26"/>
      <c r="N17" s="26"/>
      <c r="O17" s="26"/>
      <c r="P17" s="25"/>
    </row>
    <row r="18" spans="1:16" ht="12">
      <c r="A18" s="66"/>
      <c r="B18" s="22"/>
      <c r="C18" s="91"/>
      <c r="D18" s="90"/>
      <c r="E18" s="90"/>
      <c r="F18" s="23"/>
      <c r="G18" s="64"/>
      <c r="H18" s="29"/>
      <c r="I18" s="36"/>
      <c r="J18" s="36"/>
      <c r="K18" s="25"/>
      <c r="L18" s="29"/>
      <c r="M18" s="26"/>
      <c r="N18" s="26"/>
      <c r="O18" s="26"/>
      <c r="P18" s="25"/>
    </row>
    <row r="19" spans="1:16" ht="12">
      <c r="A19" s="22"/>
      <c r="B19" s="22"/>
      <c r="C19" s="22"/>
      <c r="D19" s="22"/>
      <c r="E19" s="22"/>
      <c r="F19" s="82"/>
      <c r="G19" s="22"/>
      <c r="H19" s="22"/>
      <c r="I19" s="22"/>
      <c r="J19" s="22"/>
      <c r="K19" s="22"/>
      <c r="L19" s="22"/>
      <c r="M19" s="22"/>
      <c r="N19" s="22"/>
      <c r="O19" s="22"/>
      <c r="P19" s="22"/>
    </row>
    <row r="20" spans="1:16" ht="12">
      <c r="A20" s="66"/>
      <c r="B20" s="22"/>
      <c r="C20" s="92" t="s">
        <v>11</v>
      </c>
      <c r="D20" s="90"/>
      <c r="E20" s="90"/>
      <c r="F20" s="23"/>
      <c r="G20" s="64"/>
      <c r="H20" s="29"/>
      <c r="I20" s="36"/>
      <c r="J20" s="36"/>
      <c r="K20" s="25"/>
      <c r="L20" s="29"/>
      <c r="M20" s="26"/>
      <c r="N20" s="26"/>
      <c r="O20" s="26"/>
      <c r="P20" s="25"/>
    </row>
    <row r="21" spans="1:16" ht="36">
      <c r="A21" s="66">
        <f>A17+1</f>
        <v>5</v>
      </c>
      <c r="B21" s="22" t="s">
        <v>10</v>
      </c>
      <c r="C21" s="89" t="s">
        <v>515</v>
      </c>
      <c r="D21" s="90" t="s">
        <v>0</v>
      </c>
      <c r="E21" s="90">
        <v>31.6</v>
      </c>
      <c r="F21" s="23"/>
      <c r="G21" s="64"/>
      <c r="H21" s="29"/>
      <c r="I21" s="36"/>
      <c r="J21" s="36"/>
      <c r="K21" s="25"/>
      <c r="L21" s="29"/>
      <c r="M21" s="26"/>
      <c r="N21" s="26"/>
      <c r="O21" s="26"/>
      <c r="P21" s="25"/>
    </row>
    <row r="22" spans="1:16" ht="24">
      <c r="A22" s="66">
        <f aca="true" t="shared" si="1" ref="A22:A33">A21+1</f>
        <v>6</v>
      </c>
      <c r="B22" s="22" t="s">
        <v>10</v>
      </c>
      <c r="C22" s="89" t="s">
        <v>516</v>
      </c>
      <c r="D22" s="90" t="s">
        <v>0</v>
      </c>
      <c r="E22" s="90">
        <v>3.2</v>
      </c>
      <c r="F22" s="23"/>
      <c r="G22" s="64"/>
      <c r="H22" s="29"/>
      <c r="I22" s="36"/>
      <c r="J22" s="36"/>
      <c r="K22" s="25"/>
      <c r="L22" s="29"/>
      <c r="M22" s="26"/>
      <c r="N22" s="26"/>
      <c r="O22" s="26"/>
      <c r="P22" s="25"/>
    </row>
    <row r="23" spans="1:16" ht="24">
      <c r="A23" s="66">
        <f t="shared" si="1"/>
        <v>7</v>
      </c>
      <c r="B23" s="22" t="s">
        <v>10</v>
      </c>
      <c r="C23" s="89" t="s">
        <v>517</v>
      </c>
      <c r="D23" s="90" t="s">
        <v>0</v>
      </c>
      <c r="E23" s="90">
        <v>18.9</v>
      </c>
      <c r="F23" s="23"/>
      <c r="G23" s="64"/>
      <c r="H23" s="29"/>
      <c r="I23" s="36"/>
      <c r="J23" s="36"/>
      <c r="K23" s="25"/>
      <c r="L23" s="29"/>
      <c r="M23" s="26"/>
      <c r="N23" s="26"/>
      <c r="O23" s="26"/>
      <c r="P23" s="25"/>
    </row>
    <row r="24" spans="1:16" ht="12">
      <c r="A24" s="66">
        <f>A23+1</f>
        <v>8</v>
      </c>
      <c r="B24" s="22" t="s">
        <v>10</v>
      </c>
      <c r="C24" s="89" t="s">
        <v>519</v>
      </c>
      <c r="D24" s="90" t="s">
        <v>42</v>
      </c>
      <c r="E24" s="90">
        <v>5.6</v>
      </c>
      <c r="F24" s="23"/>
      <c r="G24" s="64"/>
      <c r="H24" s="29"/>
      <c r="I24" s="36"/>
      <c r="J24" s="36"/>
      <c r="K24" s="25"/>
      <c r="L24" s="29"/>
      <c r="M24" s="26"/>
      <c r="N24" s="26"/>
      <c r="O24" s="26"/>
      <c r="P24" s="25"/>
    </row>
    <row r="25" spans="1:16" ht="60">
      <c r="A25" s="66">
        <f t="shared" si="1"/>
        <v>9</v>
      </c>
      <c r="B25" s="22" t="s">
        <v>10</v>
      </c>
      <c r="C25" s="89" t="s">
        <v>520</v>
      </c>
      <c r="D25" s="90" t="s">
        <v>42</v>
      </c>
      <c r="E25" s="90">
        <v>16.3</v>
      </c>
      <c r="F25" s="23"/>
      <c r="G25" s="64"/>
      <c r="H25" s="29"/>
      <c r="I25" s="36"/>
      <c r="J25" s="36"/>
      <c r="K25" s="25"/>
      <c r="L25" s="29"/>
      <c r="M25" s="26"/>
      <c r="N25" s="26"/>
      <c r="O25" s="26"/>
      <c r="P25" s="25"/>
    </row>
    <row r="26" spans="1:16" ht="36">
      <c r="A26" s="66">
        <f t="shared" si="1"/>
        <v>10</v>
      </c>
      <c r="B26" s="22" t="s">
        <v>10</v>
      </c>
      <c r="C26" s="89" t="s">
        <v>521</v>
      </c>
      <c r="D26" s="90" t="s">
        <v>42</v>
      </c>
      <c r="E26" s="90">
        <v>23.1</v>
      </c>
      <c r="F26" s="23"/>
      <c r="G26" s="64"/>
      <c r="H26" s="29"/>
      <c r="I26" s="36"/>
      <c r="J26" s="36"/>
      <c r="K26" s="25"/>
      <c r="L26" s="29"/>
      <c r="M26" s="26"/>
      <c r="N26" s="26"/>
      <c r="O26" s="26"/>
      <c r="P26" s="25"/>
    </row>
    <row r="27" spans="1:16" ht="36">
      <c r="A27" s="66">
        <f t="shared" si="1"/>
        <v>11</v>
      </c>
      <c r="B27" s="22" t="s">
        <v>10</v>
      </c>
      <c r="C27" s="89" t="s">
        <v>522</v>
      </c>
      <c r="D27" s="90" t="s">
        <v>0</v>
      </c>
      <c r="E27" s="90">
        <v>245.2</v>
      </c>
      <c r="F27" s="23"/>
      <c r="G27" s="64"/>
      <c r="H27" s="29"/>
      <c r="I27" s="36"/>
      <c r="J27" s="36"/>
      <c r="K27" s="25"/>
      <c r="L27" s="29"/>
      <c r="M27" s="26"/>
      <c r="N27" s="26"/>
      <c r="O27" s="26"/>
      <c r="P27" s="25"/>
    </row>
    <row r="28" spans="1:16" ht="24">
      <c r="A28" s="66">
        <f t="shared" si="1"/>
        <v>12</v>
      </c>
      <c r="B28" s="22" t="s">
        <v>10</v>
      </c>
      <c r="C28" s="89" t="s">
        <v>523</v>
      </c>
      <c r="D28" s="90" t="s">
        <v>0</v>
      </c>
      <c r="E28" s="90">
        <v>207.4</v>
      </c>
      <c r="F28" s="23"/>
      <c r="G28" s="64"/>
      <c r="H28" s="29"/>
      <c r="I28" s="36"/>
      <c r="J28" s="36"/>
      <c r="K28" s="25"/>
      <c r="L28" s="29"/>
      <c r="M28" s="26"/>
      <c r="N28" s="26"/>
      <c r="O28" s="26"/>
      <c r="P28" s="25"/>
    </row>
    <row r="29" spans="1:16" ht="24">
      <c r="A29" s="66">
        <f t="shared" si="1"/>
        <v>13</v>
      </c>
      <c r="B29" s="22" t="s">
        <v>10</v>
      </c>
      <c r="C29" s="89" t="s">
        <v>524</v>
      </c>
      <c r="D29" s="90" t="s">
        <v>0</v>
      </c>
      <c r="E29" s="90">
        <v>36.3</v>
      </c>
      <c r="F29" s="23"/>
      <c r="G29" s="64"/>
      <c r="H29" s="29"/>
      <c r="I29" s="36"/>
      <c r="J29" s="36"/>
      <c r="K29" s="25"/>
      <c r="L29" s="29"/>
      <c r="M29" s="26"/>
      <c r="N29" s="26"/>
      <c r="O29" s="26"/>
      <c r="P29" s="25"/>
    </row>
    <row r="30" spans="1:16" ht="24">
      <c r="A30" s="66">
        <f t="shared" si="1"/>
        <v>14</v>
      </c>
      <c r="B30" s="22" t="s">
        <v>10</v>
      </c>
      <c r="C30" s="89" t="s">
        <v>525</v>
      </c>
      <c r="D30" s="90" t="s">
        <v>0</v>
      </c>
      <c r="E30" s="90">
        <v>1.5</v>
      </c>
      <c r="F30" s="23"/>
      <c r="G30" s="64"/>
      <c r="H30" s="29"/>
      <c r="I30" s="36"/>
      <c r="J30" s="36"/>
      <c r="K30" s="25"/>
      <c r="L30" s="29"/>
      <c r="M30" s="26"/>
      <c r="N30" s="26"/>
      <c r="O30" s="26"/>
      <c r="P30" s="25"/>
    </row>
    <row r="31" spans="1:16" ht="48">
      <c r="A31" s="66">
        <f t="shared" si="1"/>
        <v>15</v>
      </c>
      <c r="B31" s="22" t="s">
        <v>10</v>
      </c>
      <c r="C31" s="89" t="s">
        <v>526</v>
      </c>
      <c r="D31" s="90" t="s">
        <v>42</v>
      </c>
      <c r="E31" s="90">
        <v>82.9</v>
      </c>
      <c r="F31" s="23"/>
      <c r="G31" s="64"/>
      <c r="H31" s="29"/>
      <c r="I31" s="36"/>
      <c r="J31" s="36"/>
      <c r="K31" s="25"/>
      <c r="L31" s="29"/>
      <c r="M31" s="26"/>
      <c r="N31" s="26"/>
      <c r="O31" s="26"/>
      <c r="P31" s="25"/>
    </row>
    <row r="32" spans="1:16" ht="48">
      <c r="A32" s="66">
        <f t="shared" si="1"/>
        <v>16</v>
      </c>
      <c r="B32" s="22" t="s">
        <v>10</v>
      </c>
      <c r="C32" s="89" t="s">
        <v>527</v>
      </c>
      <c r="D32" s="90" t="s">
        <v>35</v>
      </c>
      <c r="E32" s="90">
        <v>11</v>
      </c>
      <c r="F32" s="23"/>
      <c r="G32" s="64"/>
      <c r="H32" s="29"/>
      <c r="I32" s="36"/>
      <c r="J32" s="36"/>
      <c r="K32" s="25"/>
      <c r="L32" s="29"/>
      <c r="M32" s="26"/>
      <c r="N32" s="26"/>
      <c r="O32" s="26"/>
      <c r="P32" s="25"/>
    </row>
    <row r="33" spans="1:16" ht="48">
      <c r="A33" s="66">
        <f t="shared" si="1"/>
        <v>17</v>
      </c>
      <c r="B33" s="22" t="s">
        <v>10</v>
      </c>
      <c r="C33" s="89" t="s">
        <v>528</v>
      </c>
      <c r="D33" s="90" t="s">
        <v>35</v>
      </c>
      <c r="E33" s="90">
        <v>1</v>
      </c>
      <c r="F33" s="23"/>
      <c r="G33" s="64"/>
      <c r="H33" s="29"/>
      <c r="I33" s="36"/>
      <c r="J33" s="36"/>
      <c r="K33" s="25"/>
      <c r="L33" s="29"/>
      <c r="M33" s="26"/>
      <c r="N33" s="26"/>
      <c r="O33" s="26"/>
      <c r="P33" s="25"/>
    </row>
    <row r="34" spans="1:16" ht="12">
      <c r="A34" s="66"/>
      <c r="B34" s="22"/>
      <c r="C34" s="89"/>
      <c r="D34" s="90"/>
      <c r="E34" s="90"/>
      <c r="F34" s="23"/>
      <c r="G34" s="64"/>
      <c r="H34" s="29"/>
      <c r="I34" s="36"/>
      <c r="J34" s="36"/>
      <c r="K34" s="25"/>
      <c r="L34" s="29"/>
      <c r="M34" s="26"/>
      <c r="N34" s="26"/>
      <c r="O34" s="26"/>
      <c r="P34" s="25"/>
    </row>
    <row r="35" spans="1:16" ht="12">
      <c r="A35" s="66"/>
      <c r="B35" s="22"/>
      <c r="C35" s="93" t="s">
        <v>529</v>
      </c>
      <c r="D35" s="90"/>
      <c r="E35" s="90"/>
      <c r="F35" s="23"/>
      <c r="G35" s="64"/>
      <c r="H35" s="29"/>
      <c r="I35" s="36"/>
      <c r="J35" s="36"/>
      <c r="K35" s="25"/>
      <c r="L35" s="29"/>
      <c r="M35" s="26"/>
      <c r="N35" s="26"/>
      <c r="O35" s="26"/>
      <c r="P35" s="25"/>
    </row>
    <row r="36" spans="1:16" ht="36">
      <c r="A36" s="66">
        <f>A33+1</f>
        <v>18</v>
      </c>
      <c r="B36" s="22" t="s">
        <v>10</v>
      </c>
      <c r="C36" s="89" t="s">
        <v>530</v>
      </c>
      <c r="D36" s="90" t="s">
        <v>0</v>
      </c>
      <c r="E36" s="90">
        <v>3.3</v>
      </c>
      <c r="F36" s="23"/>
      <c r="G36" s="64"/>
      <c r="H36" s="29"/>
      <c r="I36" s="36"/>
      <c r="J36" s="36"/>
      <c r="K36" s="25"/>
      <c r="L36" s="29"/>
      <c r="M36" s="26"/>
      <c r="N36" s="26"/>
      <c r="O36" s="26"/>
      <c r="P36" s="25"/>
    </row>
    <row r="37" spans="1:16" ht="24">
      <c r="A37" s="66">
        <f>A36+1</f>
        <v>19</v>
      </c>
      <c r="B37" s="22" t="s">
        <v>10</v>
      </c>
      <c r="C37" s="89" t="s">
        <v>531</v>
      </c>
      <c r="D37" s="90" t="s">
        <v>0</v>
      </c>
      <c r="E37" s="90">
        <v>3.3</v>
      </c>
      <c r="F37" s="23"/>
      <c r="G37" s="64"/>
      <c r="H37" s="29"/>
      <c r="I37" s="36"/>
      <c r="J37" s="36"/>
      <c r="K37" s="25"/>
      <c r="L37" s="29"/>
      <c r="M37" s="26"/>
      <c r="N37" s="26"/>
      <c r="O37" s="26"/>
      <c r="P37" s="25"/>
    </row>
    <row r="38" spans="1:16" ht="24">
      <c r="A38" s="66">
        <f>A37+1</f>
        <v>20</v>
      </c>
      <c r="B38" s="22" t="s">
        <v>10</v>
      </c>
      <c r="C38" s="89" t="s">
        <v>532</v>
      </c>
      <c r="D38" s="90" t="s">
        <v>42</v>
      </c>
      <c r="E38" s="90">
        <v>2.6</v>
      </c>
      <c r="F38" s="23"/>
      <c r="G38" s="64"/>
      <c r="H38" s="29"/>
      <c r="I38" s="36"/>
      <c r="J38" s="36"/>
      <c r="K38" s="25"/>
      <c r="L38" s="29"/>
      <c r="M38" s="26"/>
      <c r="N38" s="26"/>
      <c r="O38" s="26"/>
      <c r="P38" s="25"/>
    </row>
    <row r="39" spans="1:16" ht="12">
      <c r="A39" s="66"/>
      <c r="B39" s="22"/>
      <c r="C39" s="89"/>
      <c r="D39" s="90"/>
      <c r="E39" s="90"/>
      <c r="F39" s="23"/>
      <c r="G39" s="64"/>
      <c r="H39" s="29"/>
      <c r="I39" s="36"/>
      <c r="J39" s="36"/>
      <c r="K39" s="25"/>
      <c r="L39" s="29"/>
      <c r="M39" s="26"/>
      <c r="N39" s="26"/>
      <c r="O39" s="26"/>
      <c r="P39" s="25"/>
    </row>
    <row r="40" spans="1:16" ht="12">
      <c r="A40" s="66"/>
      <c r="B40" s="22"/>
      <c r="C40" s="93" t="s">
        <v>1294</v>
      </c>
      <c r="D40" s="90"/>
      <c r="E40" s="90"/>
      <c r="F40" s="23"/>
      <c r="G40" s="64"/>
      <c r="H40" s="29"/>
      <c r="I40" s="36"/>
      <c r="J40" s="36"/>
      <c r="K40" s="25"/>
      <c r="L40" s="29"/>
      <c r="M40" s="26"/>
      <c r="N40" s="26"/>
      <c r="O40" s="26"/>
      <c r="P40" s="25"/>
    </row>
    <row r="41" spans="1:16" ht="24">
      <c r="A41" s="66">
        <f>A38+1</f>
        <v>21</v>
      </c>
      <c r="B41" s="22" t="s">
        <v>10</v>
      </c>
      <c r="C41" s="89" t="s">
        <v>533</v>
      </c>
      <c r="D41" s="90" t="s">
        <v>1</v>
      </c>
      <c r="E41" s="90">
        <v>40.2</v>
      </c>
      <c r="F41" s="23"/>
      <c r="G41" s="64"/>
      <c r="H41" s="29"/>
      <c r="I41" s="36"/>
      <c r="J41" s="36"/>
      <c r="K41" s="25"/>
      <c r="L41" s="29"/>
      <c r="M41" s="26"/>
      <c r="N41" s="26"/>
      <c r="O41" s="26"/>
      <c r="P41" s="25"/>
    </row>
    <row r="42" spans="1:16" ht="36">
      <c r="A42" s="66">
        <f aca="true" t="shared" si="2" ref="A42:A62">A41+1</f>
        <v>22</v>
      </c>
      <c r="B42" s="22" t="s">
        <v>10</v>
      </c>
      <c r="C42" s="89" t="s">
        <v>534</v>
      </c>
      <c r="D42" s="90" t="s">
        <v>0</v>
      </c>
      <c r="E42" s="90">
        <v>46.5</v>
      </c>
      <c r="F42" s="23"/>
      <c r="G42" s="64"/>
      <c r="H42" s="29"/>
      <c r="I42" s="36"/>
      <c r="J42" s="36"/>
      <c r="K42" s="25"/>
      <c r="L42" s="29"/>
      <c r="M42" s="26"/>
      <c r="N42" s="26"/>
      <c r="O42" s="26"/>
      <c r="P42" s="25"/>
    </row>
    <row r="43" spans="1:16" ht="24">
      <c r="A43" s="66">
        <f t="shared" si="2"/>
        <v>23</v>
      </c>
      <c r="B43" s="22" t="s">
        <v>10</v>
      </c>
      <c r="C43" s="89" t="s">
        <v>43</v>
      </c>
      <c r="D43" s="90" t="s">
        <v>35</v>
      </c>
      <c r="E43" s="90">
        <v>3</v>
      </c>
      <c r="F43" s="23"/>
      <c r="G43" s="64"/>
      <c r="H43" s="29"/>
      <c r="I43" s="36"/>
      <c r="J43" s="36"/>
      <c r="K43" s="25"/>
      <c r="L43" s="29"/>
      <c r="M43" s="26"/>
      <c r="N43" s="26"/>
      <c r="O43" s="26"/>
      <c r="P43" s="25"/>
    </row>
    <row r="44" spans="1:16" ht="48">
      <c r="A44" s="66">
        <f t="shared" si="2"/>
        <v>24</v>
      </c>
      <c r="B44" s="22" t="s">
        <v>10</v>
      </c>
      <c r="C44" s="89" t="s">
        <v>535</v>
      </c>
      <c r="D44" s="90" t="s">
        <v>536</v>
      </c>
      <c r="E44" s="90">
        <v>7.7</v>
      </c>
      <c r="F44" s="23"/>
      <c r="G44" s="64"/>
      <c r="H44" s="29"/>
      <c r="I44" s="36"/>
      <c r="J44" s="36"/>
      <c r="K44" s="25"/>
      <c r="L44" s="29"/>
      <c r="M44" s="26"/>
      <c r="N44" s="26"/>
      <c r="O44" s="26"/>
      <c r="P44" s="25"/>
    </row>
    <row r="45" spans="1:16" ht="24">
      <c r="A45" s="66">
        <f t="shared" si="2"/>
        <v>25</v>
      </c>
      <c r="B45" s="22" t="s">
        <v>10</v>
      </c>
      <c r="C45" s="89" t="s">
        <v>537</v>
      </c>
      <c r="D45" s="90" t="s">
        <v>0</v>
      </c>
      <c r="E45" s="90">
        <v>3.3</v>
      </c>
      <c r="F45" s="23"/>
      <c r="G45" s="64"/>
      <c r="H45" s="29"/>
      <c r="I45" s="36"/>
      <c r="J45" s="36"/>
      <c r="K45" s="25"/>
      <c r="L45" s="29"/>
      <c r="M45" s="26"/>
      <c r="N45" s="26"/>
      <c r="O45" s="26"/>
      <c r="P45" s="25"/>
    </row>
    <row r="46" spans="1:16" ht="36">
      <c r="A46" s="66">
        <f t="shared" si="2"/>
        <v>26</v>
      </c>
      <c r="B46" s="22" t="s">
        <v>10</v>
      </c>
      <c r="C46" s="89" t="s">
        <v>538</v>
      </c>
      <c r="D46" s="90" t="s">
        <v>0</v>
      </c>
      <c r="E46" s="90">
        <v>118.8</v>
      </c>
      <c r="F46" s="23"/>
      <c r="G46" s="64"/>
      <c r="H46" s="29"/>
      <c r="I46" s="36"/>
      <c r="J46" s="36"/>
      <c r="K46" s="25"/>
      <c r="L46" s="29"/>
      <c r="M46" s="26"/>
      <c r="N46" s="26"/>
      <c r="O46" s="26"/>
      <c r="P46" s="25"/>
    </row>
    <row r="47" spans="1:16" ht="48">
      <c r="A47" s="66">
        <f t="shared" si="2"/>
        <v>27</v>
      </c>
      <c r="B47" s="22" t="s">
        <v>10</v>
      </c>
      <c r="C47" s="89" t="s">
        <v>539</v>
      </c>
      <c r="D47" s="90" t="s">
        <v>0</v>
      </c>
      <c r="E47" s="90">
        <v>1.1</v>
      </c>
      <c r="F47" s="23"/>
      <c r="G47" s="64"/>
      <c r="H47" s="29"/>
      <c r="I47" s="36"/>
      <c r="J47" s="36"/>
      <c r="K47" s="25"/>
      <c r="L47" s="29"/>
      <c r="M47" s="26"/>
      <c r="N47" s="26"/>
      <c r="O47" s="26"/>
      <c r="P47" s="25"/>
    </row>
    <row r="48" spans="1:16" ht="72">
      <c r="A48" s="66">
        <f t="shared" si="2"/>
        <v>28</v>
      </c>
      <c r="B48" s="22" t="s">
        <v>10</v>
      </c>
      <c r="C48" s="89" t="s">
        <v>1282</v>
      </c>
      <c r="D48" s="90" t="s">
        <v>0</v>
      </c>
      <c r="E48" s="90">
        <v>24.2</v>
      </c>
      <c r="F48" s="23"/>
      <c r="G48" s="64"/>
      <c r="H48" s="29"/>
      <c r="I48" s="36"/>
      <c r="J48" s="36"/>
      <c r="K48" s="25"/>
      <c r="L48" s="29"/>
      <c r="M48" s="26"/>
      <c r="N48" s="26"/>
      <c r="O48" s="26"/>
      <c r="P48" s="25"/>
    </row>
    <row r="49" spans="1:16" ht="60">
      <c r="A49" s="66">
        <f t="shared" si="2"/>
        <v>29</v>
      </c>
      <c r="B49" s="22" t="s">
        <v>10</v>
      </c>
      <c r="C49" s="89" t="s">
        <v>1293</v>
      </c>
      <c r="D49" s="90" t="s">
        <v>42</v>
      </c>
      <c r="E49" s="90">
        <v>32.8</v>
      </c>
      <c r="F49" s="23"/>
      <c r="G49" s="64"/>
      <c r="H49" s="29"/>
      <c r="I49" s="36"/>
      <c r="J49" s="36"/>
      <c r="K49" s="25"/>
      <c r="L49" s="29"/>
      <c r="M49" s="26"/>
      <c r="N49" s="26"/>
      <c r="O49" s="26"/>
      <c r="P49" s="25"/>
    </row>
    <row r="50" spans="1:16" ht="60">
      <c r="A50" s="66">
        <f t="shared" si="2"/>
        <v>30</v>
      </c>
      <c r="B50" s="22" t="s">
        <v>10</v>
      </c>
      <c r="C50" s="89" t="s">
        <v>1289</v>
      </c>
      <c r="D50" s="90" t="s">
        <v>42</v>
      </c>
      <c r="E50" s="90">
        <v>8</v>
      </c>
      <c r="F50" s="23"/>
      <c r="G50" s="64"/>
      <c r="H50" s="29"/>
      <c r="I50" s="36"/>
      <c r="J50" s="36"/>
      <c r="K50" s="25"/>
      <c r="L50" s="29"/>
      <c r="M50" s="26"/>
      <c r="N50" s="26"/>
      <c r="O50" s="26"/>
      <c r="P50" s="25"/>
    </row>
    <row r="51" spans="1:16" ht="60">
      <c r="A51" s="66">
        <f t="shared" si="2"/>
        <v>31</v>
      </c>
      <c r="B51" s="22" t="s">
        <v>10</v>
      </c>
      <c r="C51" s="89" t="s">
        <v>1290</v>
      </c>
      <c r="D51" s="90" t="s">
        <v>42</v>
      </c>
      <c r="E51" s="90">
        <v>1.7</v>
      </c>
      <c r="F51" s="23"/>
      <c r="G51" s="64"/>
      <c r="H51" s="29"/>
      <c r="I51" s="36"/>
      <c r="J51" s="36"/>
      <c r="K51" s="25"/>
      <c r="L51" s="29"/>
      <c r="M51" s="26"/>
      <c r="N51" s="26"/>
      <c r="O51" s="26"/>
      <c r="P51" s="25"/>
    </row>
    <row r="52" spans="1:16" ht="60">
      <c r="A52" s="66">
        <f t="shared" si="2"/>
        <v>32</v>
      </c>
      <c r="B52" s="22" t="s">
        <v>10</v>
      </c>
      <c r="C52" s="89" t="s">
        <v>1291</v>
      </c>
      <c r="D52" s="90" t="s">
        <v>42</v>
      </c>
      <c r="E52" s="90">
        <v>2.5</v>
      </c>
      <c r="F52" s="23"/>
      <c r="G52" s="64"/>
      <c r="H52" s="29"/>
      <c r="I52" s="36"/>
      <c r="J52" s="36"/>
      <c r="K52" s="25"/>
      <c r="L52" s="29"/>
      <c r="M52" s="26"/>
      <c r="N52" s="26"/>
      <c r="O52" s="26"/>
      <c r="P52" s="25"/>
    </row>
    <row r="53" spans="1:16" ht="60">
      <c r="A53" s="66">
        <f t="shared" si="2"/>
        <v>33</v>
      </c>
      <c r="B53" s="22" t="s">
        <v>10</v>
      </c>
      <c r="C53" s="89" t="s">
        <v>1292</v>
      </c>
      <c r="D53" s="90" t="s">
        <v>42</v>
      </c>
      <c r="E53" s="90">
        <v>2.5</v>
      </c>
      <c r="F53" s="23"/>
      <c r="G53" s="64"/>
      <c r="H53" s="29"/>
      <c r="I53" s="36"/>
      <c r="J53" s="36"/>
      <c r="K53" s="25"/>
      <c r="L53" s="29"/>
      <c r="M53" s="26"/>
      <c r="N53" s="26"/>
      <c r="O53" s="26"/>
      <c r="P53" s="25"/>
    </row>
    <row r="54" spans="1:16" ht="36">
      <c r="A54" s="66">
        <f t="shared" si="2"/>
        <v>34</v>
      </c>
      <c r="B54" s="22" t="s">
        <v>10</v>
      </c>
      <c r="C54" s="89" t="s">
        <v>541</v>
      </c>
      <c r="D54" s="90" t="s">
        <v>0</v>
      </c>
      <c r="E54" s="90">
        <v>35.2</v>
      </c>
      <c r="F54" s="23"/>
      <c r="G54" s="64"/>
      <c r="H54" s="29"/>
      <c r="I54" s="36"/>
      <c r="J54" s="36"/>
      <c r="K54" s="25"/>
      <c r="L54" s="29"/>
      <c r="M54" s="26"/>
      <c r="N54" s="26"/>
      <c r="O54" s="26"/>
      <c r="P54" s="25"/>
    </row>
    <row r="55" spans="1:16" ht="48">
      <c r="A55" s="66">
        <f t="shared" si="2"/>
        <v>35</v>
      </c>
      <c r="B55" s="22" t="s">
        <v>10</v>
      </c>
      <c r="C55" s="89" t="s">
        <v>1283</v>
      </c>
      <c r="D55" s="90" t="s">
        <v>42</v>
      </c>
      <c r="E55" s="90">
        <v>2</v>
      </c>
      <c r="F55" s="23"/>
      <c r="G55" s="64"/>
      <c r="H55" s="29"/>
      <c r="I55" s="36"/>
      <c r="J55" s="36"/>
      <c r="K55" s="25"/>
      <c r="L55" s="29"/>
      <c r="M55" s="26"/>
      <c r="N55" s="26"/>
      <c r="O55" s="26"/>
      <c r="P55" s="25"/>
    </row>
    <row r="56" spans="1:16" ht="48">
      <c r="A56" s="66">
        <f t="shared" si="2"/>
        <v>36</v>
      </c>
      <c r="B56" s="22" t="s">
        <v>10</v>
      </c>
      <c r="C56" s="89" t="s">
        <v>1299</v>
      </c>
      <c r="D56" s="90" t="s">
        <v>42</v>
      </c>
      <c r="E56" s="90">
        <v>1.6</v>
      </c>
      <c r="F56" s="23"/>
      <c r="G56" s="64"/>
      <c r="H56" s="29"/>
      <c r="I56" s="36"/>
      <c r="J56" s="36"/>
      <c r="K56" s="25"/>
      <c r="L56" s="29"/>
      <c r="M56" s="26"/>
      <c r="N56" s="26"/>
      <c r="O56" s="26"/>
      <c r="P56" s="25"/>
    </row>
    <row r="57" spans="1:16" ht="36">
      <c r="A57" s="66">
        <f t="shared" si="2"/>
        <v>37</v>
      </c>
      <c r="B57" s="22" t="s">
        <v>10</v>
      </c>
      <c r="C57" s="89" t="s">
        <v>1285</v>
      </c>
      <c r="D57" s="90" t="s">
        <v>42</v>
      </c>
      <c r="E57" s="90">
        <v>2.5</v>
      </c>
      <c r="F57" s="23"/>
      <c r="G57" s="64"/>
      <c r="H57" s="29"/>
      <c r="I57" s="36"/>
      <c r="J57" s="36"/>
      <c r="K57" s="25"/>
      <c r="L57" s="29"/>
      <c r="M57" s="26"/>
      <c r="N57" s="26"/>
      <c r="O57" s="26"/>
      <c r="P57" s="25"/>
    </row>
    <row r="58" spans="1:16" ht="48">
      <c r="A58" s="66">
        <f t="shared" si="2"/>
        <v>38</v>
      </c>
      <c r="B58" s="22" t="s">
        <v>10</v>
      </c>
      <c r="C58" s="89" t="s">
        <v>1284</v>
      </c>
      <c r="D58" s="90" t="s">
        <v>42</v>
      </c>
      <c r="E58" s="90">
        <v>2</v>
      </c>
      <c r="F58" s="23"/>
      <c r="G58" s="64"/>
      <c r="H58" s="29"/>
      <c r="I58" s="36"/>
      <c r="J58" s="36"/>
      <c r="K58" s="25"/>
      <c r="L58" s="29"/>
      <c r="M58" s="26"/>
      <c r="N58" s="26"/>
      <c r="O58" s="26"/>
      <c r="P58" s="25"/>
    </row>
    <row r="59" spans="1:16" ht="72">
      <c r="A59" s="66">
        <f t="shared" si="2"/>
        <v>39</v>
      </c>
      <c r="B59" s="22" t="s">
        <v>10</v>
      </c>
      <c r="C59" s="89" t="s">
        <v>1286</v>
      </c>
      <c r="D59" s="90" t="s">
        <v>55</v>
      </c>
      <c r="E59" s="90">
        <v>3</v>
      </c>
      <c r="F59" s="23"/>
      <c r="G59" s="64"/>
      <c r="H59" s="29"/>
      <c r="I59" s="36"/>
      <c r="J59" s="36"/>
      <c r="K59" s="25"/>
      <c r="L59" s="29"/>
      <c r="M59" s="26"/>
      <c r="N59" s="26"/>
      <c r="O59" s="26"/>
      <c r="P59" s="25"/>
    </row>
    <row r="60" spans="1:16" ht="36">
      <c r="A60" s="66">
        <f>A59+1</f>
        <v>40</v>
      </c>
      <c r="B60" s="22" t="s">
        <v>10</v>
      </c>
      <c r="C60" s="89" t="s">
        <v>1288</v>
      </c>
      <c r="D60" s="90" t="s">
        <v>35</v>
      </c>
      <c r="E60" s="90">
        <v>1</v>
      </c>
      <c r="F60" s="23"/>
      <c r="G60" s="64"/>
      <c r="H60" s="29"/>
      <c r="I60" s="36"/>
      <c r="J60" s="36"/>
      <c r="K60" s="25"/>
      <c r="L60" s="29"/>
      <c r="M60" s="26"/>
      <c r="N60" s="26"/>
      <c r="O60" s="26"/>
      <c r="P60" s="25"/>
    </row>
    <row r="61" spans="1:16" ht="60">
      <c r="A61" s="66">
        <f t="shared" si="2"/>
        <v>41</v>
      </c>
      <c r="B61" s="22" t="s">
        <v>10</v>
      </c>
      <c r="C61" s="89" t="s">
        <v>1287</v>
      </c>
      <c r="D61" s="90" t="s">
        <v>42</v>
      </c>
      <c r="E61" s="90">
        <v>12.1</v>
      </c>
      <c r="F61" s="23"/>
      <c r="G61" s="64"/>
      <c r="H61" s="29"/>
      <c r="I61" s="36"/>
      <c r="J61" s="36"/>
      <c r="K61" s="25"/>
      <c r="L61" s="29"/>
      <c r="M61" s="26"/>
      <c r="N61" s="26"/>
      <c r="O61" s="26"/>
      <c r="P61" s="25"/>
    </row>
    <row r="62" spans="1:16" ht="60">
      <c r="A62" s="66">
        <f t="shared" si="2"/>
        <v>42</v>
      </c>
      <c r="B62" s="22" t="s">
        <v>10</v>
      </c>
      <c r="C62" s="89" t="s">
        <v>543</v>
      </c>
      <c r="D62" s="90" t="s">
        <v>0</v>
      </c>
      <c r="E62" s="90">
        <v>29.8</v>
      </c>
      <c r="F62" s="23"/>
      <c r="G62" s="64"/>
      <c r="H62" s="29"/>
      <c r="I62" s="36"/>
      <c r="J62" s="36"/>
      <c r="K62" s="25"/>
      <c r="L62" s="29"/>
      <c r="M62" s="26"/>
      <c r="N62" s="26"/>
      <c r="O62" s="26"/>
      <c r="P62" s="25"/>
    </row>
    <row r="63" spans="1:16" ht="12">
      <c r="A63" s="66"/>
      <c r="B63" s="22"/>
      <c r="C63" s="89"/>
      <c r="D63" s="90"/>
      <c r="E63" s="90"/>
      <c r="F63" s="23"/>
      <c r="G63" s="64"/>
      <c r="H63" s="29"/>
      <c r="I63" s="36"/>
      <c r="J63" s="36"/>
      <c r="K63" s="25"/>
      <c r="L63" s="29"/>
      <c r="M63" s="26"/>
      <c r="N63" s="26"/>
      <c r="O63" s="26"/>
      <c r="P63" s="25"/>
    </row>
    <row r="64" spans="1:18" s="61" customFormat="1" ht="12">
      <c r="A64" s="66"/>
      <c r="B64" s="22"/>
      <c r="C64" s="93" t="s">
        <v>114</v>
      </c>
      <c r="D64" s="90"/>
      <c r="E64" s="90"/>
      <c r="F64" s="23"/>
      <c r="G64" s="64"/>
      <c r="H64" s="29"/>
      <c r="I64" s="36"/>
      <c r="J64" s="36"/>
      <c r="K64" s="25"/>
      <c r="L64" s="29"/>
      <c r="M64" s="26"/>
      <c r="N64" s="26"/>
      <c r="O64" s="26"/>
      <c r="P64" s="25"/>
      <c r="R64" s="103"/>
    </row>
    <row r="65" spans="1:19" s="61" customFormat="1" ht="48">
      <c r="A65" s="66">
        <f>A62+1</f>
        <v>43</v>
      </c>
      <c r="B65" s="22" t="s">
        <v>10</v>
      </c>
      <c r="C65" s="89" t="s">
        <v>588</v>
      </c>
      <c r="D65" s="90" t="s">
        <v>0</v>
      </c>
      <c r="E65" s="90">
        <v>58.6</v>
      </c>
      <c r="F65" s="23"/>
      <c r="G65" s="64"/>
      <c r="H65" s="29"/>
      <c r="I65" s="36"/>
      <c r="J65" s="36"/>
      <c r="K65" s="25"/>
      <c r="L65" s="29"/>
      <c r="M65" s="26"/>
      <c r="N65" s="26"/>
      <c r="O65" s="26"/>
      <c r="P65" s="25"/>
      <c r="R65" s="103"/>
      <c r="S65" s="103"/>
    </row>
    <row r="66" spans="1:18" s="61" customFormat="1" ht="36">
      <c r="A66" s="66">
        <f aca="true" t="shared" si="3" ref="A66:A79">A65+1</f>
        <v>44</v>
      </c>
      <c r="B66" s="22" t="s">
        <v>10</v>
      </c>
      <c r="C66" s="89" t="s">
        <v>589</v>
      </c>
      <c r="D66" s="90" t="s">
        <v>35</v>
      </c>
      <c r="E66" s="90">
        <v>1</v>
      </c>
      <c r="F66" s="23"/>
      <c r="G66" s="64"/>
      <c r="H66" s="29"/>
      <c r="I66" s="36"/>
      <c r="J66" s="36"/>
      <c r="K66" s="25"/>
      <c r="L66" s="29"/>
      <c r="M66" s="26"/>
      <c r="N66" s="26"/>
      <c r="O66" s="26"/>
      <c r="P66" s="25"/>
      <c r="R66" s="103"/>
    </row>
    <row r="67" spans="1:18" s="61" customFormat="1" ht="36">
      <c r="A67" s="66">
        <f t="shared" si="3"/>
        <v>45</v>
      </c>
      <c r="B67" s="22" t="s">
        <v>10</v>
      </c>
      <c r="C67" s="89" t="s">
        <v>590</v>
      </c>
      <c r="D67" s="90" t="s">
        <v>42</v>
      </c>
      <c r="E67" s="90">
        <v>9.9</v>
      </c>
      <c r="F67" s="23"/>
      <c r="G67" s="64"/>
      <c r="H67" s="29"/>
      <c r="I67" s="36"/>
      <c r="J67" s="36"/>
      <c r="K67" s="25"/>
      <c r="L67" s="29"/>
      <c r="M67" s="26"/>
      <c r="N67" s="26"/>
      <c r="O67" s="26"/>
      <c r="P67" s="25"/>
      <c r="R67" s="103"/>
    </row>
    <row r="68" spans="1:18" s="61" customFormat="1" ht="48">
      <c r="A68" s="66">
        <f t="shared" si="3"/>
        <v>46</v>
      </c>
      <c r="B68" s="22" t="s">
        <v>10</v>
      </c>
      <c r="C68" s="89" t="s">
        <v>591</v>
      </c>
      <c r="D68" s="90" t="s">
        <v>35</v>
      </c>
      <c r="E68" s="90">
        <v>12.4</v>
      </c>
      <c r="F68" s="23"/>
      <c r="G68" s="64"/>
      <c r="H68" s="29"/>
      <c r="I68" s="36"/>
      <c r="J68" s="36"/>
      <c r="K68" s="25"/>
      <c r="L68" s="29"/>
      <c r="M68" s="26"/>
      <c r="N68" s="26"/>
      <c r="O68" s="26"/>
      <c r="P68" s="25"/>
      <c r="R68" s="103"/>
    </row>
    <row r="69" spans="1:18" s="61" customFormat="1" ht="12">
      <c r="A69" s="66">
        <f t="shared" si="3"/>
        <v>47</v>
      </c>
      <c r="B69" s="22" t="s">
        <v>10</v>
      </c>
      <c r="C69" s="89" t="s">
        <v>592</v>
      </c>
      <c r="D69" s="90" t="s">
        <v>42</v>
      </c>
      <c r="E69" s="90">
        <v>9.1</v>
      </c>
      <c r="F69" s="23"/>
      <c r="G69" s="64"/>
      <c r="H69" s="29"/>
      <c r="I69" s="36"/>
      <c r="J69" s="36"/>
      <c r="K69" s="25"/>
      <c r="L69" s="29"/>
      <c r="M69" s="26"/>
      <c r="N69" s="26"/>
      <c r="O69" s="26"/>
      <c r="P69" s="25"/>
      <c r="R69" s="103"/>
    </row>
    <row r="70" spans="1:18" s="61" customFormat="1" ht="24">
      <c r="A70" s="66">
        <f>A69+1</f>
        <v>48</v>
      </c>
      <c r="B70" s="22" t="s">
        <v>10</v>
      </c>
      <c r="C70" s="89" t="s">
        <v>593</v>
      </c>
      <c r="D70" s="90" t="s">
        <v>42</v>
      </c>
      <c r="E70" s="90">
        <v>321.6</v>
      </c>
      <c r="F70" s="23"/>
      <c r="G70" s="64"/>
      <c r="H70" s="29"/>
      <c r="I70" s="36"/>
      <c r="J70" s="36"/>
      <c r="K70" s="25"/>
      <c r="L70" s="29"/>
      <c r="M70" s="26"/>
      <c r="N70" s="26"/>
      <c r="O70" s="26"/>
      <c r="P70" s="25"/>
      <c r="R70" s="103"/>
    </row>
    <row r="71" spans="1:18" s="61" customFormat="1" ht="36">
      <c r="A71" s="66">
        <f t="shared" si="3"/>
        <v>49</v>
      </c>
      <c r="B71" s="22" t="s">
        <v>10</v>
      </c>
      <c r="C71" s="89" t="s">
        <v>594</v>
      </c>
      <c r="D71" s="90" t="s">
        <v>42</v>
      </c>
      <c r="E71" s="90">
        <v>101.1</v>
      </c>
      <c r="F71" s="23"/>
      <c r="G71" s="64"/>
      <c r="H71" s="29"/>
      <c r="I71" s="36"/>
      <c r="J71" s="36"/>
      <c r="K71" s="25"/>
      <c r="L71" s="29"/>
      <c r="M71" s="26"/>
      <c r="N71" s="26"/>
      <c r="O71" s="26"/>
      <c r="P71" s="25"/>
      <c r="R71" s="103"/>
    </row>
    <row r="72" spans="1:18" s="61" customFormat="1" ht="12">
      <c r="A72" s="66">
        <f t="shared" si="3"/>
        <v>50</v>
      </c>
      <c r="B72" s="22" t="s">
        <v>10</v>
      </c>
      <c r="C72" s="89" t="s">
        <v>595</v>
      </c>
      <c r="D72" s="90" t="s">
        <v>0</v>
      </c>
      <c r="E72" s="90">
        <v>71.5</v>
      </c>
      <c r="F72" s="23"/>
      <c r="G72" s="64"/>
      <c r="H72" s="29"/>
      <c r="I72" s="36"/>
      <c r="J72" s="36"/>
      <c r="K72" s="25"/>
      <c r="L72" s="29"/>
      <c r="M72" s="26"/>
      <c r="N72" s="26"/>
      <c r="O72" s="26"/>
      <c r="P72" s="25"/>
      <c r="R72" s="103"/>
    </row>
    <row r="73" spans="1:18" s="61" customFormat="1" ht="36">
      <c r="A73" s="66">
        <f t="shared" si="3"/>
        <v>51</v>
      </c>
      <c r="B73" s="22" t="s">
        <v>10</v>
      </c>
      <c r="C73" s="89" t="s">
        <v>596</v>
      </c>
      <c r="D73" s="90" t="s">
        <v>0</v>
      </c>
      <c r="E73" s="90">
        <v>169.6</v>
      </c>
      <c r="F73" s="23"/>
      <c r="G73" s="64"/>
      <c r="H73" s="29"/>
      <c r="I73" s="36"/>
      <c r="J73" s="36"/>
      <c r="K73" s="25"/>
      <c r="L73" s="29"/>
      <c r="M73" s="26"/>
      <c r="N73" s="26"/>
      <c r="O73" s="26"/>
      <c r="P73" s="25"/>
      <c r="R73" s="103"/>
    </row>
    <row r="74" spans="1:18" s="61" customFormat="1" ht="24">
      <c r="A74" s="66">
        <f t="shared" si="3"/>
        <v>52</v>
      </c>
      <c r="B74" s="22" t="s">
        <v>10</v>
      </c>
      <c r="C74" s="89" t="s">
        <v>597</v>
      </c>
      <c r="D74" s="90" t="s">
        <v>1</v>
      </c>
      <c r="E74" s="90">
        <v>2.2</v>
      </c>
      <c r="F74" s="23"/>
      <c r="G74" s="64"/>
      <c r="H74" s="29"/>
      <c r="I74" s="36"/>
      <c r="J74" s="36"/>
      <c r="K74" s="25"/>
      <c r="L74" s="29"/>
      <c r="M74" s="26"/>
      <c r="N74" s="26"/>
      <c r="O74" s="26"/>
      <c r="P74" s="25"/>
      <c r="R74" s="103"/>
    </row>
    <row r="75" spans="1:18" s="61" customFormat="1" ht="24">
      <c r="A75" s="66">
        <f t="shared" si="3"/>
        <v>53</v>
      </c>
      <c r="B75" s="22" t="s">
        <v>10</v>
      </c>
      <c r="C75" s="89" t="s">
        <v>598</v>
      </c>
      <c r="D75" s="90" t="s">
        <v>42</v>
      </c>
      <c r="E75" s="90">
        <v>14.3</v>
      </c>
      <c r="F75" s="23"/>
      <c r="G75" s="64"/>
      <c r="H75" s="29"/>
      <c r="I75" s="36"/>
      <c r="J75" s="36"/>
      <c r="K75" s="25"/>
      <c r="L75" s="29"/>
      <c r="M75" s="26"/>
      <c r="N75" s="26"/>
      <c r="O75" s="26"/>
      <c r="P75" s="25"/>
      <c r="R75" s="103"/>
    </row>
    <row r="76" spans="1:18" s="61" customFormat="1" ht="60">
      <c r="A76" s="66">
        <f t="shared" si="3"/>
        <v>54</v>
      </c>
      <c r="B76" s="22" t="s">
        <v>10</v>
      </c>
      <c r="C76" s="89" t="s">
        <v>599</v>
      </c>
      <c r="D76" s="90" t="s">
        <v>42</v>
      </c>
      <c r="E76" s="90">
        <v>9.9</v>
      </c>
      <c r="F76" s="23"/>
      <c r="G76" s="64"/>
      <c r="H76" s="29"/>
      <c r="I76" s="36"/>
      <c r="J76" s="36"/>
      <c r="K76" s="25"/>
      <c r="L76" s="29"/>
      <c r="M76" s="26"/>
      <c r="N76" s="26"/>
      <c r="O76" s="26"/>
      <c r="P76" s="25"/>
      <c r="R76" s="103"/>
    </row>
    <row r="77" spans="1:18" s="61" customFormat="1" ht="24">
      <c r="A77" s="66">
        <f t="shared" si="3"/>
        <v>55</v>
      </c>
      <c r="B77" s="22" t="s">
        <v>10</v>
      </c>
      <c r="C77" s="89" t="s">
        <v>600</v>
      </c>
      <c r="D77" s="90" t="s">
        <v>0</v>
      </c>
      <c r="E77" s="90">
        <v>37</v>
      </c>
      <c r="F77" s="23"/>
      <c r="G77" s="64"/>
      <c r="H77" s="29"/>
      <c r="I77" s="36"/>
      <c r="J77" s="36"/>
      <c r="K77" s="25"/>
      <c r="L77" s="29"/>
      <c r="M77" s="26"/>
      <c r="N77" s="26"/>
      <c r="O77" s="26"/>
      <c r="P77" s="25"/>
      <c r="R77" s="103"/>
    </row>
    <row r="78" spans="1:18" s="61" customFormat="1" ht="36">
      <c r="A78" s="66">
        <f t="shared" si="3"/>
        <v>56</v>
      </c>
      <c r="B78" s="22" t="s">
        <v>10</v>
      </c>
      <c r="C78" s="89" t="s">
        <v>601</v>
      </c>
      <c r="D78" s="90" t="s">
        <v>35</v>
      </c>
      <c r="E78" s="90">
        <v>1</v>
      </c>
      <c r="F78" s="23"/>
      <c r="G78" s="64"/>
      <c r="H78" s="29"/>
      <c r="I78" s="36"/>
      <c r="J78" s="36"/>
      <c r="K78" s="25"/>
      <c r="L78" s="29"/>
      <c r="M78" s="26"/>
      <c r="N78" s="26"/>
      <c r="O78" s="26"/>
      <c r="P78" s="25"/>
      <c r="R78" s="103"/>
    </row>
    <row r="79" spans="1:18" s="61" customFormat="1" ht="24">
      <c r="A79" s="66">
        <f t="shared" si="3"/>
        <v>57</v>
      </c>
      <c r="B79" s="22" t="s">
        <v>10</v>
      </c>
      <c r="C79" s="89" t="s">
        <v>602</v>
      </c>
      <c r="D79" s="90" t="s">
        <v>35</v>
      </c>
      <c r="E79" s="90">
        <v>2</v>
      </c>
      <c r="F79" s="23"/>
      <c r="G79" s="64"/>
      <c r="H79" s="29"/>
      <c r="I79" s="36"/>
      <c r="J79" s="36"/>
      <c r="K79" s="25"/>
      <c r="L79" s="29"/>
      <c r="M79" s="26"/>
      <c r="N79" s="26"/>
      <c r="O79" s="26"/>
      <c r="P79" s="25"/>
      <c r="R79" s="103"/>
    </row>
    <row r="80" spans="1:16" ht="12">
      <c r="A80" s="66"/>
      <c r="B80" s="66"/>
      <c r="C80" s="33"/>
      <c r="D80" s="64"/>
      <c r="E80" s="23"/>
      <c r="F80" s="36"/>
      <c r="G80" s="36"/>
      <c r="H80" s="36"/>
      <c r="I80" s="63"/>
      <c r="J80" s="36"/>
      <c r="K80" s="36"/>
      <c r="L80" s="63"/>
      <c r="M80" s="63"/>
      <c r="N80" s="63"/>
      <c r="O80" s="63"/>
      <c r="P80" s="62"/>
    </row>
    <row r="81" spans="1:16" ht="12">
      <c r="A81" s="60"/>
      <c r="B81" s="60"/>
      <c r="C81" s="31"/>
      <c r="D81" s="28"/>
      <c r="E81" s="28"/>
      <c r="F81" s="75"/>
      <c r="G81" s="59"/>
      <c r="H81" s="59"/>
      <c r="I81" s="59"/>
      <c r="J81" s="59"/>
      <c r="K81" s="58" t="s">
        <v>1261</v>
      </c>
      <c r="L81" s="57">
        <f>SUM(L14:L80)</f>
        <v>0</v>
      </c>
      <c r="M81" s="57">
        <f>SUM(M14:M80)</f>
        <v>0</v>
      </c>
      <c r="N81" s="57">
        <f>SUM(N14:N80)</f>
        <v>0</v>
      </c>
      <c r="O81" s="57">
        <f>SUM(O14:O80)</f>
        <v>0</v>
      </c>
      <c r="P81" s="57">
        <f>SUM(P14:P80)</f>
        <v>0</v>
      </c>
    </row>
    <row r="82" spans="1:2" ht="12">
      <c r="A82" s="52"/>
      <c r="B82" s="52"/>
    </row>
    <row r="83" spans="1:16" ht="12">
      <c r="A83" s="296" t="s">
        <v>27</v>
      </c>
      <c r="B83" s="296"/>
      <c r="C83" s="297"/>
      <c r="D83" s="297"/>
      <c r="E83" s="297"/>
      <c r="F83" s="297"/>
      <c r="G83" s="297"/>
      <c r="H83" s="56"/>
      <c r="I83" s="30"/>
      <c r="J83" s="55"/>
      <c r="K83" s="297"/>
      <c r="L83" s="297"/>
      <c r="M83" s="297"/>
      <c r="N83" s="297"/>
      <c r="O83" s="297"/>
      <c r="P83" s="297"/>
    </row>
    <row r="84" spans="1:16" ht="12">
      <c r="A84" s="30"/>
      <c r="B84" s="298" t="s">
        <v>28</v>
      </c>
      <c r="C84" s="298"/>
      <c r="D84" s="298"/>
      <c r="E84" s="298"/>
      <c r="F84" s="298"/>
      <c r="G84" s="298"/>
      <c r="H84" s="54"/>
      <c r="I84" s="30"/>
      <c r="J84" s="30"/>
      <c r="K84" s="299"/>
      <c r="L84" s="299"/>
      <c r="M84" s="299"/>
      <c r="N84" s="299"/>
      <c r="O84" s="299"/>
      <c r="P84" s="299"/>
    </row>
    <row r="85" spans="1:16" ht="12">
      <c r="A85" s="30"/>
      <c r="B85" s="53"/>
      <c r="C85" s="74"/>
      <c r="D85" s="73"/>
      <c r="E85" s="73"/>
      <c r="F85" s="72"/>
      <c r="G85" s="30"/>
      <c r="H85" s="30"/>
      <c r="I85" s="30"/>
      <c r="J85" s="53"/>
      <c r="K85" s="30"/>
      <c r="L85" s="30"/>
      <c r="M85" s="30"/>
      <c r="N85" s="30"/>
      <c r="O85" s="30"/>
      <c r="P85" s="30"/>
    </row>
    <row r="86" spans="1:16" ht="12">
      <c r="A86" s="127"/>
      <c r="B86" s="127"/>
      <c r="C86" s="128"/>
      <c r="D86" s="126"/>
      <c r="E86" s="126"/>
      <c r="F86" s="129"/>
      <c r="G86" s="130"/>
      <c r="H86" s="131"/>
      <c r="I86" s="129"/>
      <c r="J86" s="129"/>
      <c r="K86" s="129"/>
      <c r="L86" s="131"/>
      <c r="M86" s="132"/>
      <c r="N86" s="132"/>
      <c r="O86" s="132"/>
      <c r="P86" s="129"/>
    </row>
    <row r="87" spans="1:16" ht="12">
      <c r="A87" s="127"/>
      <c r="B87" s="127"/>
      <c r="C87" s="128"/>
      <c r="D87" s="126"/>
      <c r="E87" s="126"/>
      <c r="F87" s="129"/>
      <c r="G87" s="130"/>
      <c r="H87" s="131"/>
      <c r="I87" s="129"/>
      <c r="J87" s="129"/>
      <c r="K87" s="129"/>
      <c r="L87" s="131"/>
      <c r="M87" s="132"/>
      <c r="N87" s="132"/>
      <c r="O87" s="132"/>
      <c r="P87" s="129"/>
    </row>
    <row r="88" spans="1:16" ht="12">
      <c r="A88" s="127"/>
      <c r="B88" s="127"/>
      <c r="C88" s="128"/>
      <c r="D88" s="126"/>
      <c r="E88" s="126"/>
      <c r="F88" s="129"/>
      <c r="G88" s="130"/>
      <c r="H88" s="131"/>
      <c r="I88" s="129"/>
      <c r="J88" s="129"/>
      <c r="K88" s="129"/>
      <c r="L88" s="131"/>
      <c r="M88" s="132"/>
      <c r="N88" s="132"/>
      <c r="O88" s="132"/>
      <c r="P88" s="129"/>
    </row>
    <row r="89" spans="1:16" ht="12">
      <c r="A89" s="127"/>
      <c r="B89" s="127"/>
      <c r="C89" s="128"/>
      <c r="D89" s="126"/>
      <c r="E89" s="126"/>
      <c r="F89" s="129"/>
      <c r="G89" s="130"/>
      <c r="H89" s="131"/>
      <c r="I89" s="129"/>
      <c r="J89" s="129"/>
      <c r="K89" s="129"/>
      <c r="L89" s="131"/>
      <c r="M89" s="132"/>
      <c r="N89" s="132"/>
      <c r="O89" s="132"/>
      <c r="P89" s="129"/>
    </row>
    <row r="90" spans="1:16" ht="12">
      <c r="A90" s="127"/>
      <c r="B90" s="127"/>
      <c r="C90" s="128"/>
      <c r="D90" s="126"/>
      <c r="E90" s="126"/>
      <c r="F90" s="129"/>
      <c r="G90" s="130"/>
      <c r="H90" s="131"/>
      <c r="I90" s="129"/>
      <c r="J90" s="129"/>
      <c r="K90" s="129"/>
      <c r="L90" s="131"/>
      <c r="M90" s="132"/>
      <c r="N90" s="132"/>
      <c r="O90" s="132"/>
      <c r="P90" s="129"/>
    </row>
    <row r="91" spans="1:16" ht="12">
      <c r="A91" s="127"/>
      <c r="B91" s="127"/>
      <c r="C91" s="128"/>
      <c r="D91" s="126"/>
      <c r="E91" s="126"/>
      <c r="F91" s="129"/>
      <c r="G91" s="130"/>
      <c r="H91" s="131"/>
      <c r="I91" s="129"/>
      <c r="J91" s="129"/>
      <c r="K91" s="129"/>
      <c r="L91" s="131"/>
      <c r="M91" s="132"/>
      <c r="N91" s="132"/>
      <c r="O91" s="132"/>
      <c r="P91" s="129"/>
    </row>
    <row r="92" spans="1:16" ht="12">
      <c r="A92" s="127"/>
      <c r="B92" s="127"/>
      <c r="C92" s="128"/>
      <c r="D92" s="126"/>
      <c r="E92" s="126"/>
      <c r="F92" s="129"/>
      <c r="G92" s="130"/>
      <c r="H92" s="131"/>
      <c r="I92" s="129"/>
      <c r="J92" s="129"/>
      <c r="K92" s="129"/>
      <c r="L92" s="131"/>
      <c r="M92" s="132"/>
      <c r="N92" s="132"/>
      <c r="O92" s="132"/>
      <c r="P92" s="129"/>
    </row>
    <row r="93" spans="1:16" ht="12">
      <c r="A93" s="127"/>
      <c r="B93" s="127"/>
      <c r="C93" s="128"/>
      <c r="D93" s="126"/>
      <c r="E93" s="126"/>
      <c r="F93" s="129"/>
      <c r="G93" s="130"/>
      <c r="H93" s="131"/>
      <c r="I93" s="129"/>
      <c r="J93" s="129"/>
      <c r="K93" s="129"/>
      <c r="L93" s="131"/>
      <c r="M93" s="132"/>
      <c r="N93" s="132"/>
      <c r="O93" s="132"/>
      <c r="P93" s="129"/>
    </row>
    <row r="94" spans="1:16" ht="12">
      <c r="A94" s="127"/>
      <c r="B94" s="127"/>
      <c r="C94" s="128"/>
      <c r="D94" s="126"/>
      <c r="E94" s="126"/>
      <c r="F94" s="129"/>
      <c r="G94" s="130"/>
      <c r="H94" s="131"/>
      <c r="I94" s="129"/>
      <c r="J94" s="129"/>
      <c r="K94" s="129"/>
      <c r="L94" s="131"/>
      <c r="M94" s="132"/>
      <c r="N94" s="132"/>
      <c r="O94" s="132"/>
      <c r="P94" s="129"/>
    </row>
    <row r="95" spans="1:16" ht="12">
      <c r="A95" s="127"/>
      <c r="B95" s="127"/>
      <c r="C95" s="128"/>
      <c r="D95" s="126"/>
      <c r="E95" s="126"/>
      <c r="F95" s="129"/>
      <c r="G95" s="130"/>
      <c r="H95" s="131"/>
      <c r="I95" s="129"/>
      <c r="J95" s="129"/>
      <c r="K95" s="129"/>
      <c r="L95" s="131"/>
      <c r="M95" s="132"/>
      <c r="N95" s="132"/>
      <c r="O95" s="132"/>
      <c r="P95" s="129"/>
    </row>
    <row r="96" spans="1:16" ht="12">
      <c r="A96" s="127"/>
      <c r="B96" s="127"/>
      <c r="C96" s="128"/>
      <c r="D96" s="126"/>
      <c r="E96" s="126"/>
      <c r="F96" s="129"/>
      <c r="G96" s="130"/>
      <c r="H96" s="131"/>
      <c r="I96" s="129"/>
      <c r="J96" s="129"/>
      <c r="K96" s="129"/>
      <c r="L96" s="131"/>
      <c r="M96" s="132"/>
      <c r="N96" s="132"/>
      <c r="O96" s="132"/>
      <c r="P96" s="129"/>
    </row>
    <row r="97" spans="1:16" ht="12">
      <c r="A97" s="127"/>
      <c r="B97" s="127"/>
      <c r="C97" s="128"/>
      <c r="D97" s="126"/>
      <c r="E97" s="126"/>
      <c r="F97" s="129"/>
      <c r="G97" s="130"/>
      <c r="H97" s="131"/>
      <c r="I97" s="129"/>
      <c r="J97" s="129"/>
      <c r="K97" s="129"/>
      <c r="L97" s="131"/>
      <c r="M97" s="132"/>
      <c r="N97" s="132"/>
      <c r="O97" s="132"/>
      <c r="P97" s="129"/>
    </row>
    <row r="98" spans="1:16" ht="12">
      <c r="A98" s="127"/>
      <c r="B98" s="127"/>
      <c r="C98" s="133"/>
      <c r="D98" s="126"/>
      <c r="E98" s="126"/>
      <c r="F98" s="129"/>
      <c r="G98" s="130"/>
      <c r="H98" s="131"/>
      <c r="I98" s="129"/>
      <c r="J98" s="129"/>
      <c r="K98" s="129"/>
      <c r="L98" s="131"/>
      <c r="M98" s="132"/>
      <c r="N98" s="132"/>
      <c r="O98" s="132"/>
      <c r="P98" s="129"/>
    </row>
    <row r="99" spans="1:16" ht="12">
      <c r="A99" s="127"/>
      <c r="B99" s="127"/>
      <c r="C99" s="128"/>
      <c r="D99" s="126"/>
      <c r="E99" s="126"/>
      <c r="F99" s="129"/>
      <c r="G99" s="130"/>
      <c r="H99" s="131"/>
      <c r="I99" s="129"/>
      <c r="J99" s="129"/>
      <c r="K99" s="129"/>
      <c r="L99" s="131"/>
      <c r="M99" s="132"/>
      <c r="N99" s="132"/>
      <c r="O99" s="132"/>
      <c r="P99" s="129"/>
    </row>
    <row r="100" spans="1:16" ht="12">
      <c r="A100" s="127"/>
      <c r="B100" s="127"/>
      <c r="C100" s="128"/>
      <c r="D100" s="126"/>
      <c r="E100" s="126"/>
      <c r="F100" s="129"/>
      <c r="G100" s="130"/>
      <c r="H100" s="131"/>
      <c r="I100" s="129"/>
      <c r="J100" s="129"/>
      <c r="K100" s="129"/>
      <c r="L100" s="131"/>
      <c r="M100" s="132"/>
      <c r="N100" s="132"/>
      <c r="O100" s="132"/>
      <c r="P100" s="129"/>
    </row>
    <row r="101" spans="1:16" ht="12">
      <c r="A101" s="127"/>
      <c r="B101" s="127"/>
      <c r="C101" s="128"/>
      <c r="D101" s="126"/>
      <c r="E101" s="126"/>
      <c r="F101" s="129"/>
      <c r="G101" s="130"/>
      <c r="H101" s="131"/>
      <c r="I101" s="129"/>
      <c r="J101" s="129"/>
      <c r="K101" s="129"/>
      <c r="L101" s="131"/>
      <c r="M101" s="132"/>
      <c r="N101" s="132"/>
      <c r="O101" s="132"/>
      <c r="P101" s="129"/>
    </row>
    <row r="102" spans="1:16" ht="12">
      <c r="A102" s="127"/>
      <c r="B102" s="127"/>
      <c r="C102" s="128"/>
      <c r="D102" s="126"/>
      <c r="E102" s="126"/>
      <c r="F102" s="129"/>
      <c r="G102" s="130"/>
      <c r="H102" s="131"/>
      <c r="I102" s="129"/>
      <c r="J102" s="129"/>
      <c r="K102" s="129"/>
      <c r="L102" s="131"/>
      <c r="M102" s="132"/>
      <c r="N102" s="132"/>
      <c r="O102" s="132"/>
      <c r="P102" s="129"/>
    </row>
    <row r="103" spans="1:16" ht="12">
      <c r="A103" s="127"/>
      <c r="B103" s="127"/>
      <c r="C103" s="128"/>
      <c r="D103" s="126"/>
      <c r="E103" s="126"/>
      <c r="F103" s="129"/>
      <c r="G103" s="130"/>
      <c r="H103" s="131"/>
      <c r="I103" s="129"/>
      <c r="J103" s="129"/>
      <c r="K103" s="129"/>
      <c r="L103" s="131"/>
      <c r="M103" s="132"/>
      <c r="N103" s="132"/>
      <c r="O103" s="132"/>
      <c r="P103" s="129"/>
    </row>
    <row r="104" spans="1:16" ht="12">
      <c r="A104" s="127"/>
      <c r="B104" s="127"/>
      <c r="C104" s="128"/>
      <c r="D104" s="126"/>
      <c r="E104" s="126"/>
      <c r="F104" s="129"/>
      <c r="G104" s="130"/>
      <c r="H104" s="131"/>
      <c r="I104" s="129"/>
      <c r="J104" s="129"/>
      <c r="K104" s="129"/>
      <c r="L104" s="131"/>
      <c r="M104" s="132"/>
      <c r="N104" s="132"/>
      <c r="O104" s="132"/>
      <c r="P104" s="129"/>
    </row>
    <row r="105" spans="1:16" ht="12">
      <c r="A105" s="127"/>
      <c r="B105" s="127"/>
      <c r="C105" s="128"/>
      <c r="D105" s="126"/>
      <c r="E105" s="126"/>
      <c r="F105" s="129"/>
      <c r="G105" s="130"/>
      <c r="H105" s="131"/>
      <c r="I105" s="129"/>
      <c r="J105" s="129"/>
      <c r="K105" s="129"/>
      <c r="L105" s="131"/>
      <c r="M105" s="132"/>
      <c r="N105" s="132"/>
      <c r="O105" s="132"/>
      <c r="P105" s="129"/>
    </row>
    <row r="106" spans="1:16" ht="12">
      <c r="A106" s="127"/>
      <c r="B106" s="127"/>
      <c r="C106" s="128"/>
      <c r="D106" s="126"/>
      <c r="E106" s="126"/>
      <c r="F106" s="129"/>
      <c r="G106" s="130"/>
      <c r="H106" s="131"/>
      <c r="I106" s="129"/>
      <c r="J106" s="129"/>
      <c r="K106" s="129"/>
      <c r="L106" s="131"/>
      <c r="M106" s="132"/>
      <c r="N106" s="132"/>
      <c r="O106" s="132"/>
      <c r="P106" s="129"/>
    </row>
    <row r="107" spans="1:16" ht="12">
      <c r="A107" s="127"/>
      <c r="B107" s="127"/>
      <c r="C107" s="128"/>
      <c r="D107" s="126"/>
      <c r="E107" s="126"/>
      <c r="F107" s="129"/>
      <c r="G107" s="130"/>
      <c r="H107" s="131"/>
      <c r="I107" s="129"/>
      <c r="J107" s="129"/>
      <c r="K107" s="129"/>
      <c r="L107" s="131"/>
      <c r="M107" s="132"/>
      <c r="N107" s="132"/>
      <c r="O107" s="132"/>
      <c r="P107" s="129"/>
    </row>
    <row r="108" spans="1:16" ht="12">
      <c r="A108" s="127"/>
      <c r="B108" s="127"/>
      <c r="C108" s="128"/>
      <c r="D108" s="126"/>
      <c r="E108" s="126"/>
      <c r="F108" s="129"/>
      <c r="G108" s="130"/>
      <c r="H108" s="131"/>
      <c r="I108" s="129"/>
      <c r="J108" s="129"/>
      <c r="K108" s="129"/>
      <c r="L108" s="131"/>
      <c r="M108" s="132"/>
      <c r="N108" s="132"/>
      <c r="O108" s="132"/>
      <c r="P108" s="129"/>
    </row>
    <row r="109" spans="1:16" ht="12">
      <c r="A109" s="127"/>
      <c r="B109" s="127"/>
      <c r="C109" s="128"/>
      <c r="D109" s="126"/>
      <c r="E109" s="126"/>
      <c r="F109" s="129"/>
      <c r="G109" s="130"/>
      <c r="H109" s="131"/>
      <c r="I109" s="129"/>
      <c r="J109" s="129"/>
      <c r="K109" s="129"/>
      <c r="L109" s="131"/>
      <c r="M109" s="132"/>
      <c r="N109" s="132"/>
      <c r="O109" s="132"/>
      <c r="P109" s="129"/>
    </row>
    <row r="110" spans="1:16" ht="12">
      <c r="A110" s="127"/>
      <c r="B110" s="127"/>
      <c r="C110" s="128"/>
      <c r="D110" s="126"/>
      <c r="E110" s="126"/>
      <c r="F110" s="129"/>
      <c r="G110" s="130"/>
      <c r="H110" s="131"/>
      <c r="I110" s="129"/>
      <c r="J110" s="129"/>
      <c r="K110" s="129"/>
      <c r="L110" s="131"/>
      <c r="M110" s="132"/>
      <c r="N110" s="132"/>
      <c r="O110" s="132"/>
      <c r="P110" s="129"/>
    </row>
    <row r="111" spans="1:16" ht="12">
      <c r="A111" s="127"/>
      <c r="B111" s="127"/>
      <c r="C111" s="128"/>
      <c r="D111" s="126"/>
      <c r="E111" s="126"/>
      <c r="F111" s="129"/>
      <c r="G111" s="130"/>
      <c r="H111" s="131"/>
      <c r="I111" s="129"/>
      <c r="J111" s="129"/>
      <c r="K111" s="129"/>
      <c r="L111" s="131"/>
      <c r="M111" s="132"/>
      <c r="N111" s="132"/>
      <c r="O111" s="132"/>
      <c r="P111" s="129"/>
    </row>
    <row r="112" spans="1:16" ht="12">
      <c r="A112" s="127"/>
      <c r="B112" s="127"/>
      <c r="C112" s="128"/>
      <c r="D112" s="126"/>
      <c r="E112" s="126"/>
      <c r="F112" s="129"/>
      <c r="G112" s="130"/>
      <c r="H112" s="131"/>
      <c r="I112" s="129"/>
      <c r="J112" s="129"/>
      <c r="K112" s="129"/>
      <c r="L112" s="131"/>
      <c r="M112" s="132"/>
      <c r="N112" s="132"/>
      <c r="O112" s="132"/>
      <c r="P112" s="129"/>
    </row>
    <row r="113" spans="1:16" ht="12">
      <c r="A113" s="127"/>
      <c r="B113" s="127"/>
      <c r="C113" s="128"/>
      <c r="D113" s="126"/>
      <c r="E113" s="126"/>
      <c r="F113" s="129"/>
      <c r="G113" s="130"/>
      <c r="H113" s="131"/>
      <c r="I113" s="129"/>
      <c r="J113" s="129"/>
      <c r="K113" s="129"/>
      <c r="L113" s="131"/>
      <c r="M113" s="132"/>
      <c r="N113" s="132"/>
      <c r="O113" s="132"/>
      <c r="P113" s="129"/>
    </row>
    <row r="114" spans="1:16" ht="12">
      <c r="A114" s="127"/>
      <c r="B114" s="127"/>
      <c r="C114" s="133"/>
      <c r="D114" s="125"/>
      <c r="E114" s="125"/>
      <c r="F114" s="134"/>
      <c r="G114" s="130"/>
      <c r="H114" s="135"/>
      <c r="I114" s="134"/>
      <c r="J114" s="129"/>
      <c r="K114" s="134"/>
      <c r="L114" s="135"/>
      <c r="M114" s="136"/>
      <c r="N114" s="136"/>
      <c r="O114" s="136"/>
      <c r="P114" s="134"/>
    </row>
    <row r="115" spans="1:16" ht="12">
      <c r="A115" s="127"/>
      <c r="B115" s="127"/>
      <c r="C115" s="128"/>
      <c r="D115" s="126"/>
      <c r="E115" s="126"/>
      <c r="F115" s="129"/>
      <c r="G115" s="130"/>
      <c r="H115" s="131"/>
      <c r="I115" s="129"/>
      <c r="J115" s="129"/>
      <c r="K115" s="129"/>
      <c r="L115" s="131"/>
      <c r="M115" s="132"/>
      <c r="N115" s="132"/>
      <c r="O115" s="132"/>
      <c r="P115" s="129"/>
    </row>
    <row r="116" spans="1:16" ht="12">
      <c r="A116" s="127"/>
      <c r="B116" s="127"/>
      <c r="C116" s="128"/>
      <c r="D116" s="126"/>
      <c r="E116" s="126"/>
      <c r="F116" s="129"/>
      <c r="G116" s="130"/>
      <c r="H116" s="131"/>
      <c r="I116" s="129"/>
      <c r="J116" s="129"/>
      <c r="K116" s="129"/>
      <c r="L116" s="131"/>
      <c r="M116" s="132"/>
      <c r="N116" s="132"/>
      <c r="O116" s="132"/>
      <c r="P116" s="129"/>
    </row>
    <row r="117" spans="1:16" ht="12">
      <c r="A117" s="127"/>
      <c r="B117" s="127"/>
      <c r="C117" s="133"/>
      <c r="D117" s="125"/>
      <c r="E117" s="125"/>
      <c r="F117" s="134"/>
      <c r="G117" s="130"/>
      <c r="H117" s="135"/>
      <c r="I117" s="134"/>
      <c r="J117" s="129"/>
      <c r="K117" s="134"/>
      <c r="L117" s="135"/>
      <c r="M117" s="136"/>
      <c r="N117" s="136"/>
      <c r="O117" s="136"/>
      <c r="P117" s="134"/>
    </row>
    <row r="118" spans="1:16" ht="12">
      <c r="A118" s="127"/>
      <c r="B118" s="127"/>
      <c r="C118" s="128"/>
      <c r="D118" s="126"/>
      <c r="E118" s="126"/>
      <c r="F118" s="129"/>
      <c r="G118" s="130"/>
      <c r="H118" s="131"/>
      <c r="I118" s="129"/>
      <c r="J118" s="129"/>
      <c r="K118" s="129"/>
      <c r="L118" s="131"/>
      <c r="M118" s="132"/>
      <c r="N118" s="132"/>
      <c r="O118" s="132"/>
      <c r="P118" s="129"/>
    </row>
    <row r="119" spans="1:16" ht="12">
      <c r="A119" s="127"/>
      <c r="B119" s="127"/>
      <c r="C119" s="128"/>
      <c r="D119" s="126"/>
      <c r="E119" s="126"/>
      <c r="F119" s="129"/>
      <c r="G119" s="130"/>
      <c r="H119" s="131"/>
      <c r="I119" s="129"/>
      <c r="J119" s="129"/>
      <c r="K119" s="129"/>
      <c r="L119" s="131"/>
      <c r="M119" s="132"/>
      <c r="N119" s="132"/>
      <c r="O119" s="132"/>
      <c r="P119" s="129"/>
    </row>
    <row r="120" spans="1:16" ht="12">
      <c r="A120" s="127"/>
      <c r="B120" s="127"/>
      <c r="C120" s="128"/>
      <c r="D120" s="126"/>
      <c r="E120" s="126"/>
      <c r="F120" s="129"/>
      <c r="G120" s="130"/>
      <c r="H120" s="131"/>
      <c r="I120" s="129"/>
      <c r="J120" s="129"/>
      <c r="K120" s="129"/>
      <c r="L120" s="131"/>
      <c r="M120" s="132"/>
      <c r="N120" s="132"/>
      <c r="O120" s="132"/>
      <c r="P120" s="129"/>
    </row>
    <row r="121" spans="1:16" s="61" customFormat="1" ht="12">
      <c r="A121" s="137"/>
      <c r="B121" s="137"/>
      <c r="C121" s="138"/>
      <c r="D121" s="130"/>
      <c r="E121" s="139"/>
      <c r="F121" s="140"/>
      <c r="G121" s="140"/>
      <c r="H121" s="140"/>
      <c r="I121" s="141"/>
      <c r="J121" s="140"/>
      <c r="K121" s="140"/>
      <c r="L121" s="141"/>
      <c r="M121" s="141"/>
      <c r="N121" s="141"/>
      <c r="O121" s="141"/>
      <c r="P121" s="142"/>
    </row>
    <row r="122" spans="1:16" s="30" customFormat="1" ht="12">
      <c r="A122" s="143"/>
      <c r="B122" s="143"/>
      <c r="C122" s="144"/>
      <c r="D122" s="145"/>
      <c r="E122" s="145"/>
      <c r="F122" s="146"/>
      <c r="G122" s="147"/>
      <c r="H122" s="147"/>
      <c r="I122" s="147"/>
      <c r="J122" s="147"/>
      <c r="K122" s="148"/>
      <c r="L122" s="149"/>
      <c r="M122" s="149"/>
      <c r="N122" s="149"/>
      <c r="O122" s="149"/>
      <c r="P122" s="149"/>
    </row>
    <row r="123" spans="1:16" ht="12">
      <c r="A123" s="126"/>
      <c r="B123" s="126"/>
      <c r="C123" s="128"/>
      <c r="D123" s="126"/>
      <c r="E123" s="126"/>
      <c r="F123" s="150"/>
      <c r="G123" s="151"/>
      <c r="H123" s="151"/>
      <c r="I123" s="151"/>
      <c r="J123" s="151"/>
      <c r="K123" s="151"/>
      <c r="L123" s="151"/>
      <c r="M123" s="151"/>
      <c r="N123" s="151"/>
      <c r="O123" s="151"/>
      <c r="P123" s="151"/>
    </row>
    <row r="124" spans="1:16" ht="12">
      <c r="A124" s="304"/>
      <c r="B124" s="304"/>
      <c r="C124" s="305"/>
      <c r="D124" s="305"/>
      <c r="E124" s="305"/>
      <c r="F124" s="305"/>
      <c r="G124" s="305"/>
      <c r="H124" s="56"/>
      <c r="I124" s="143"/>
      <c r="J124" s="152"/>
      <c r="K124" s="305"/>
      <c r="L124" s="305"/>
      <c r="M124" s="305"/>
      <c r="N124" s="305"/>
      <c r="O124" s="305"/>
      <c r="P124" s="305"/>
    </row>
    <row r="125" spans="1:16" ht="12">
      <c r="A125" s="143"/>
      <c r="B125" s="306"/>
      <c r="C125" s="306"/>
      <c r="D125" s="306"/>
      <c r="E125" s="306"/>
      <c r="F125" s="306"/>
      <c r="G125" s="306"/>
      <c r="H125" s="154"/>
      <c r="I125" s="143"/>
      <c r="J125" s="143"/>
      <c r="K125" s="306"/>
      <c r="L125" s="306"/>
      <c r="M125" s="306"/>
      <c r="N125" s="306"/>
      <c r="O125" s="306"/>
      <c r="P125" s="306"/>
    </row>
    <row r="126" spans="1:16" ht="12">
      <c r="A126" s="143"/>
      <c r="B126" s="155"/>
      <c r="C126" s="156"/>
      <c r="D126" s="145"/>
      <c r="E126" s="145"/>
      <c r="F126" s="146"/>
      <c r="G126" s="143"/>
      <c r="H126" s="143"/>
      <c r="I126" s="143"/>
      <c r="J126" s="155"/>
      <c r="K126" s="143"/>
      <c r="L126" s="143"/>
      <c r="M126" s="143"/>
      <c r="N126" s="143"/>
      <c r="O126" s="143"/>
      <c r="P126" s="143"/>
    </row>
    <row r="127" spans="1:2" ht="12">
      <c r="A127" s="52"/>
      <c r="B127" s="52"/>
    </row>
    <row r="128" spans="1:2" ht="12">
      <c r="A128" s="52"/>
      <c r="B128" s="52"/>
    </row>
    <row r="129" spans="1:2" ht="12">
      <c r="A129" s="52"/>
      <c r="B129" s="52"/>
    </row>
    <row r="130" spans="1:2" ht="12">
      <c r="A130" s="52"/>
      <c r="B130" s="52"/>
    </row>
  </sheetData>
  <sheetProtection selectLockedCells="1" selectUnlockedCells="1"/>
  <autoFilter ref="I1:I130"/>
  <mergeCells count="20">
    <mergeCell ref="A1:P1"/>
    <mergeCell ref="A2:P2"/>
    <mergeCell ref="L7:N7"/>
    <mergeCell ref="A10:A11"/>
    <mergeCell ref="B10:B11"/>
    <mergeCell ref="C10:C11"/>
    <mergeCell ref="D10:D11"/>
    <mergeCell ref="E10:E11"/>
    <mergeCell ref="F10:K10"/>
    <mergeCell ref="L10:P10"/>
    <mergeCell ref="A124:B124"/>
    <mergeCell ref="C124:G124"/>
    <mergeCell ref="K124:P124"/>
    <mergeCell ref="B125:G125"/>
    <mergeCell ref="K125:P125"/>
    <mergeCell ref="A83:B83"/>
    <mergeCell ref="C83:G83"/>
    <mergeCell ref="K83:P83"/>
    <mergeCell ref="B84:G84"/>
    <mergeCell ref="K84:P84"/>
  </mergeCells>
  <conditionalFormatting sqref="C20:C79">
    <cfRule type="expression" priority="12" dxfId="0" stopIfTrue="1">
      <formula>#REF!</formula>
    </cfRule>
  </conditionalFormatting>
  <conditionalFormatting sqref="C20:C79">
    <cfRule type="expression" priority="11" dxfId="0" stopIfTrue="1">
      <formula>#REF!</formula>
    </cfRule>
  </conditionalFormatting>
  <conditionalFormatting sqref="C13">
    <cfRule type="expression" priority="10" dxfId="0" stopIfTrue="1">
      <formula>#REF!</formula>
    </cfRule>
  </conditionalFormatting>
  <conditionalFormatting sqref="C13">
    <cfRule type="expression" priority="9" dxfId="0" stopIfTrue="1">
      <formula>#REF!</formula>
    </cfRule>
  </conditionalFormatting>
  <conditionalFormatting sqref="C14:C18">
    <cfRule type="expression" priority="6" dxfId="0" stopIfTrue="1">
      <formula>#REF!</formula>
    </cfRule>
  </conditionalFormatting>
  <conditionalFormatting sqref="C14:C18">
    <cfRule type="expression" priority="5" dxfId="0" stopIfTrue="1">
      <formula>#REF!</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90" r:id="rId1"/>
  <headerFooter scaleWithDoc="0" alignWithMargins="0">
    <oddFooter>&amp;C&amp;P</oddFooter>
  </headerFooter>
  <rowBreaks count="2" manualBreakCount="2">
    <brk id="65" max="15" man="1"/>
    <brk id="71" max="15" man="1"/>
  </rowBreaks>
</worksheet>
</file>

<file path=xl/worksheets/sheet9.xml><?xml version="1.0" encoding="utf-8"?>
<worksheet xmlns="http://schemas.openxmlformats.org/spreadsheetml/2006/main" xmlns:r="http://schemas.openxmlformats.org/officeDocument/2006/relationships">
  <sheetPr>
    <tabColor rgb="FFFFFF00"/>
  </sheetPr>
  <dimension ref="A1:P121"/>
  <sheetViews>
    <sheetView showZeros="0" showOutlineSymbols="0" view="pageBreakPreview" zoomScaleNormal="90" zoomScaleSheetLayoutView="100" workbookViewId="0" topLeftCell="A80">
      <selection activeCell="I89" sqref="I89:P91"/>
    </sheetView>
  </sheetViews>
  <sheetFormatPr defaultColWidth="9.140625" defaultRowHeight="12.75"/>
  <cols>
    <col min="1" max="1" width="4.28125" style="27" customWidth="1"/>
    <col min="2" max="2" width="4.8515625" style="27" customWidth="1"/>
    <col min="3" max="3" width="32.28125" style="51" customWidth="1"/>
    <col min="4" max="4" width="6.28125" style="52" customWidth="1"/>
    <col min="5" max="5" width="6.8515625" style="52" customWidth="1"/>
    <col min="6" max="6" width="5.8515625" style="71" customWidth="1"/>
    <col min="7" max="7" width="5.28125" style="27" customWidth="1"/>
    <col min="8" max="8" width="7.140625" style="27" customWidth="1"/>
    <col min="9" max="9" width="7.57421875" style="27" customWidth="1"/>
    <col min="10" max="10" width="8.00390625" style="27" customWidth="1"/>
    <col min="11" max="11" width="8.7109375" style="27" customWidth="1"/>
    <col min="12" max="12" width="8.28125" style="27" customWidth="1"/>
    <col min="13" max="13" width="9.28125" style="27" customWidth="1"/>
    <col min="14" max="14" width="10.140625" style="27" customWidth="1"/>
    <col min="15" max="15" width="8.8515625" style="27" customWidth="1"/>
    <col min="16" max="16" width="9.8515625" style="27" bestFit="1" customWidth="1"/>
    <col min="17" max="16384" width="9.140625" style="27" customWidth="1"/>
  </cols>
  <sheetData>
    <row r="1" spans="1:16" ht="12">
      <c r="A1" s="300" t="s">
        <v>941</v>
      </c>
      <c r="B1" s="300"/>
      <c r="C1" s="300"/>
      <c r="D1" s="300"/>
      <c r="E1" s="300"/>
      <c r="F1" s="300"/>
      <c r="G1" s="300"/>
      <c r="H1" s="300"/>
      <c r="I1" s="300"/>
      <c r="J1" s="300"/>
      <c r="K1" s="300"/>
      <c r="L1" s="300"/>
      <c r="M1" s="300"/>
      <c r="N1" s="300"/>
      <c r="O1" s="300"/>
      <c r="P1" s="300"/>
    </row>
    <row r="2" spans="1:16" ht="12">
      <c r="A2" s="301" t="s">
        <v>650</v>
      </c>
      <c r="B2" s="301"/>
      <c r="C2" s="301"/>
      <c r="D2" s="301"/>
      <c r="E2" s="301"/>
      <c r="F2" s="301"/>
      <c r="G2" s="301"/>
      <c r="H2" s="301"/>
      <c r="I2" s="301"/>
      <c r="J2" s="301"/>
      <c r="K2" s="301"/>
      <c r="L2" s="301"/>
      <c r="M2" s="301"/>
      <c r="N2" s="301"/>
      <c r="O2" s="301"/>
      <c r="P2" s="301"/>
    </row>
    <row r="4" spans="1:2" ht="12">
      <c r="A4" s="70" t="s">
        <v>934</v>
      </c>
      <c r="B4" s="70"/>
    </row>
    <row r="5" spans="1:2" ht="12">
      <c r="A5" s="70" t="s">
        <v>957</v>
      </c>
      <c r="B5" s="70"/>
    </row>
    <row r="6" spans="1:2" ht="12">
      <c r="A6" s="69" t="s">
        <v>951</v>
      </c>
      <c r="B6" s="69"/>
    </row>
    <row r="7" spans="1:16" ht="12">
      <c r="A7" s="30" t="s">
        <v>932</v>
      </c>
      <c r="B7" s="30"/>
      <c r="C7" s="74"/>
      <c r="D7" s="73"/>
      <c r="E7" s="73"/>
      <c r="F7" s="72"/>
      <c r="G7" s="30"/>
      <c r="H7" s="30"/>
      <c r="I7" s="30"/>
      <c r="J7" s="30"/>
      <c r="K7" s="55" t="s">
        <v>29</v>
      </c>
      <c r="L7" s="302">
        <f>P87</f>
        <v>0</v>
      </c>
      <c r="M7" s="302"/>
      <c r="N7" s="302"/>
      <c r="O7" s="68" t="s">
        <v>30</v>
      </c>
      <c r="P7" s="30"/>
    </row>
    <row r="8" spans="1:16" ht="12">
      <c r="A8" s="30"/>
      <c r="B8" s="30"/>
      <c r="C8" s="74"/>
      <c r="D8" s="73"/>
      <c r="E8" s="73"/>
      <c r="F8" s="72"/>
      <c r="G8" s="30"/>
      <c r="H8" s="30"/>
      <c r="I8" s="30"/>
      <c r="J8" s="30"/>
      <c r="K8" s="55" t="s">
        <v>31</v>
      </c>
      <c r="L8" s="30" t="s">
        <v>1302</v>
      </c>
      <c r="M8" s="30"/>
      <c r="N8" s="30"/>
      <c r="O8" s="30"/>
      <c r="P8" s="30"/>
    </row>
    <row r="10" spans="1:16" ht="12" customHeight="1">
      <c r="A10" s="294" t="s">
        <v>4</v>
      </c>
      <c r="B10" s="294" t="s">
        <v>1248</v>
      </c>
      <c r="C10" s="294" t="s">
        <v>1249</v>
      </c>
      <c r="D10" s="294" t="s">
        <v>1250</v>
      </c>
      <c r="E10" s="294" t="s">
        <v>1251</v>
      </c>
      <c r="F10" s="295" t="s">
        <v>5</v>
      </c>
      <c r="G10" s="295"/>
      <c r="H10" s="295"/>
      <c r="I10" s="295"/>
      <c r="J10" s="295"/>
      <c r="K10" s="295"/>
      <c r="L10" s="294" t="s">
        <v>6</v>
      </c>
      <c r="M10" s="294"/>
      <c r="N10" s="294"/>
      <c r="O10" s="294"/>
      <c r="P10" s="294"/>
    </row>
    <row r="11" spans="1:16" ht="76.5">
      <c r="A11" s="294"/>
      <c r="B11" s="294"/>
      <c r="C11" s="294"/>
      <c r="D11" s="294"/>
      <c r="E11" s="294"/>
      <c r="F11" s="24" t="s">
        <v>1252</v>
      </c>
      <c r="G11" s="67" t="s">
        <v>1253</v>
      </c>
      <c r="H11" s="22" t="s">
        <v>1254</v>
      </c>
      <c r="I11" s="22" t="s">
        <v>1255</v>
      </c>
      <c r="J11" s="22" t="s">
        <v>1256</v>
      </c>
      <c r="K11" s="22" t="s">
        <v>1257</v>
      </c>
      <c r="L11" s="67" t="s">
        <v>1258</v>
      </c>
      <c r="M11" s="22" t="s">
        <v>1259</v>
      </c>
      <c r="N11" s="22" t="s">
        <v>1255</v>
      </c>
      <c r="O11" s="22" t="s">
        <v>1256</v>
      </c>
      <c r="P11" s="22" t="s">
        <v>1260</v>
      </c>
    </row>
    <row r="12" spans="1:16" ht="12">
      <c r="A12" s="22">
        <v>1</v>
      </c>
      <c r="B12" s="22">
        <f aca="true" t="shared" si="0" ref="B12:P12">A12+1</f>
        <v>2</v>
      </c>
      <c r="C12" s="22">
        <f t="shared" si="0"/>
        <v>3</v>
      </c>
      <c r="D12" s="22">
        <f t="shared" si="0"/>
        <v>4</v>
      </c>
      <c r="E12" s="22">
        <f t="shared" si="0"/>
        <v>5</v>
      </c>
      <c r="F12" s="82">
        <f t="shared" si="0"/>
        <v>6</v>
      </c>
      <c r="G12" s="22">
        <f t="shared" si="0"/>
        <v>7</v>
      </c>
      <c r="H12" s="22">
        <f t="shared" si="0"/>
        <v>8</v>
      </c>
      <c r="I12" s="22">
        <f t="shared" si="0"/>
        <v>9</v>
      </c>
      <c r="J12" s="22">
        <f t="shared" si="0"/>
        <v>10</v>
      </c>
      <c r="K12" s="22">
        <f t="shared" si="0"/>
        <v>11</v>
      </c>
      <c r="L12" s="22">
        <f t="shared" si="0"/>
        <v>12</v>
      </c>
      <c r="M12" s="22">
        <f t="shared" si="0"/>
        <v>13</v>
      </c>
      <c r="N12" s="22">
        <f t="shared" si="0"/>
        <v>14</v>
      </c>
      <c r="O12" s="22">
        <f t="shared" si="0"/>
        <v>15</v>
      </c>
      <c r="P12" s="22">
        <f t="shared" si="0"/>
        <v>16</v>
      </c>
    </row>
    <row r="13" spans="1:16" ht="12">
      <c r="A13" s="22"/>
      <c r="B13" s="22"/>
      <c r="C13" s="22"/>
      <c r="D13" s="22"/>
      <c r="E13" s="22"/>
      <c r="F13" s="82"/>
      <c r="G13" s="22"/>
      <c r="H13" s="22"/>
      <c r="I13" s="22"/>
      <c r="J13" s="22"/>
      <c r="K13" s="22"/>
      <c r="L13" s="22"/>
      <c r="M13" s="22"/>
      <c r="N13" s="22"/>
      <c r="O13" s="22"/>
      <c r="P13" s="22"/>
    </row>
    <row r="14" spans="1:16" ht="12">
      <c r="A14" s="22"/>
      <c r="B14" s="22"/>
      <c r="C14" s="92" t="s">
        <v>16</v>
      </c>
      <c r="D14" s="90"/>
      <c r="E14" s="90"/>
      <c r="F14" s="25"/>
      <c r="G14" s="22"/>
      <c r="H14" s="22"/>
      <c r="I14" s="22"/>
      <c r="J14" s="22"/>
      <c r="K14" s="22"/>
      <c r="L14" s="22"/>
      <c r="M14" s="22"/>
      <c r="N14" s="22"/>
      <c r="O14" s="22"/>
      <c r="P14" s="22"/>
    </row>
    <row r="15" spans="1:16" ht="36">
      <c r="A15" s="66">
        <v>1</v>
      </c>
      <c r="B15" s="22" t="s">
        <v>10</v>
      </c>
      <c r="C15" s="89" t="s">
        <v>961</v>
      </c>
      <c r="D15" s="90" t="s">
        <v>0</v>
      </c>
      <c r="E15" s="90">
        <v>206</v>
      </c>
      <c r="F15" s="23"/>
      <c r="G15" s="64"/>
      <c r="H15" s="29"/>
      <c r="I15" s="36"/>
      <c r="J15" s="25"/>
      <c r="K15" s="25"/>
      <c r="L15" s="29"/>
      <c r="M15" s="26"/>
      <c r="N15" s="26"/>
      <c r="O15" s="26"/>
      <c r="P15" s="25"/>
    </row>
    <row r="16" spans="1:16" ht="36">
      <c r="A16" s="66">
        <f>A15+1</f>
        <v>2</v>
      </c>
      <c r="B16" s="22" t="s">
        <v>10</v>
      </c>
      <c r="C16" s="89" t="s">
        <v>45</v>
      </c>
      <c r="D16" s="90" t="s">
        <v>42</v>
      </c>
      <c r="E16" s="90">
        <v>48</v>
      </c>
      <c r="F16" s="23"/>
      <c r="G16" s="64"/>
      <c r="H16" s="29"/>
      <c r="I16" s="36"/>
      <c r="J16" s="36"/>
      <c r="K16" s="25"/>
      <c r="L16" s="29"/>
      <c r="M16" s="26"/>
      <c r="N16" s="26"/>
      <c r="O16" s="26"/>
      <c r="P16" s="25"/>
    </row>
    <row r="17" spans="1:16" ht="48">
      <c r="A17" s="66">
        <f>A16+1</f>
        <v>3</v>
      </c>
      <c r="B17" s="22" t="s">
        <v>10</v>
      </c>
      <c r="C17" s="89" t="s">
        <v>46</v>
      </c>
      <c r="D17" s="90" t="s">
        <v>3</v>
      </c>
      <c r="E17" s="90">
        <v>1</v>
      </c>
      <c r="F17" s="23"/>
      <c r="G17" s="64"/>
      <c r="H17" s="29"/>
      <c r="I17" s="36"/>
      <c r="J17" s="25"/>
      <c r="K17" s="25"/>
      <c r="L17" s="29"/>
      <c r="M17" s="26"/>
      <c r="N17" s="26"/>
      <c r="O17" s="26"/>
      <c r="P17" s="25"/>
    </row>
    <row r="18" spans="1:16" ht="12">
      <c r="A18" s="66">
        <f>A17+1</f>
        <v>4</v>
      </c>
      <c r="B18" s="22" t="s">
        <v>10</v>
      </c>
      <c r="C18" s="78" t="s">
        <v>44</v>
      </c>
      <c r="D18" s="76" t="s">
        <v>1</v>
      </c>
      <c r="E18" s="76">
        <v>120</v>
      </c>
      <c r="F18" s="23"/>
      <c r="G18" s="64"/>
      <c r="H18" s="29"/>
      <c r="I18" s="36"/>
      <c r="J18" s="36"/>
      <c r="K18" s="25"/>
      <c r="L18" s="29"/>
      <c r="M18" s="26"/>
      <c r="N18" s="26"/>
      <c r="O18" s="26"/>
      <c r="P18" s="25"/>
    </row>
    <row r="19" spans="1:16" ht="12">
      <c r="A19" s="22"/>
      <c r="B19" s="22"/>
      <c r="C19" s="22"/>
      <c r="D19" s="22"/>
      <c r="E19" s="22"/>
      <c r="F19" s="82"/>
      <c r="G19" s="22"/>
      <c r="H19" s="22"/>
      <c r="I19" s="22"/>
      <c r="J19" s="22"/>
      <c r="K19" s="22"/>
      <c r="L19" s="22"/>
      <c r="M19" s="22"/>
      <c r="N19" s="22"/>
      <c r="O19" s="22"/>
      <c r="P19" s="22"/>
    </row>
    <row r="20" spans="1:16" ht="24">
      <c r="A20" s="22"/>
      <c r="B20" s="22"/>
      <c r="C20" s="108" t="s">
        <v>544</v>
      </c>
      <c r="D20" s="76"/>
      <c r="E20" s="76"/>
      <c r="F20" s="25"/>
      <c r="G20" s="64"/>
      <c r="H20" s="29"/>
      <c r="I20" s="36"/>
      <c r="J20" s="36"/>
      <c r="K20" s="25"/>
      <c r="L20" s="29"/>
      <c r="M20" s="26"/>
      <c r="N20" s="26"/>
      <c r="O20" s="26"/>
      <c r="P20" s="25"/>
    </row>
    <row r="21" spans="1:16" ht="24">
      <c r="A21" s="66">
        <f>A18+1</f>
        <v>5</v>
      </c>
      <c r="B21" s="22" t="s">
        <v>10</v>
      </c>
      <c r="C21" s="77" t="s">
        <v>533</v>
      </c>
      <c r="D21" s="76" t="s">
        <v>1</v>
      </c>
      <c r="E21" s="76">
        <v>75.2</v>
      </c>
      <c r="F21" s="25"/>
      <c r="G21" s="64"/>
      <c r="H21" s="29"/>
      <c r="I21" s="25"/>
      <c r="J21" s="25"/>
      <c r="K21" s="25"/>
      <c r="L21" s="29"/>
      <c r="M21" s="26"/>
      <c r="N21" s="26"/>
      <c r="O21" s="26"/>
      <c r="P21" s="25"/>
    </row>
    <row r="22" spans="1:16" ht="36">
      <c r="A22" s="66">
        <f aca="true" t="shared" si="1" ref="A22:A74">A21+1</f>
        <v>6</v>
      </c>
      <c r="B22" s="22" t="s">
        <v>10</v>
      </c>
      <c r="C22" s="77" t="s">
        <v>534</v>
      </c>
      <c r="D22" s="76" t="s">
        <v>0</v>
      </c>
      <c r="E22" s="76">
        <v>87.3</v>
      </c>
      <c r="F22" s="25"/>
      <c r="G22" s="64"/>
      <c r="H22" s="29"/>
      <c r="I22" s="25"/>
      <c r="J22" s="25"/>
      <c r="K22" s="25"/>
      <c r="L22" s="29"/>
      <c r="M22" s="26"/>
      <c r="N22" s="26"/>
      <c r="O22" s="26"/>
      <c r="P22" s="25"/>
    </row>
    <row r="23" spans="1:16" ht="24">
      <c r="A23" s="66">
        <f t="shared" si="1"/>
        <v>7</v>
      </c>
      <c r="B23" s="22" t="s">
        <v>10</v>
      </c>
      <c r="C23" s="77" t="s">
        <v>43</v>
      </c>
      <c r="D23" s="76" t="s">
        <v>35</v>
      </c>
      <c r="E23" s="76">
        <v>4</v>
      </c>
      <c r="F23" s="25"/>
      <c r="G23" s="64"/>
      <c r="H23" s="29"/>
      <c r="I23" s="25"/>
      <c r="J23" s="25"/>
      <c r="K23" s="25"/>
      <c r="L23" s="29"/>
      <c r="M23" s="26"/>
      <c r="N23" s="26"/>
      <c r="O23" s="26"/>
      <c r="P23" s="25"/>
    </row>
    <row r="24" spans="1:16" ht="48">
      <c r="A24" s="66">
        <f t="shared" si="1"/>
        <v>8</v>
      </c>
      <c r="B24" s="22" t="s">
        <v>10</v>
      </c>
      <c r="C24" s="77" t="s">
        <v>535</v>
      </c>
      <c r="D24" s="76" t="s">
        <v>35</v>
      </c>
      <c r="E24" s="76">
        <v>1</v>
      </c>
      <c r="F24" s="25"/>
      <c r="G24" s="64"/>
      <c r="H24" s="29"/>
      <c r="I24" s="25"/>
      <c r="J24" s="25"/>
      <c r="K24" s="25"/>
      <c r="L24" s="29"/>
      <c r="M24" s="26"/>
      <c r="N24" s="26"/>
      <c r="O24" s="26"/>
      <c r="P24" s="25"/>
    </row>
    <row r="25" spans="1:16" ht="12">
      <c r="A25" s="66">
        <f t="shared" si="1"/>
        <v>9</v>
      </c>
      <c r="B25" s="22" t="s">
        <v>10</v>
      </c>
      <c r="C25" s="77" t="s">
        <v>545</v>
      </c>
      <c r="D25" s="76" t="s">
        <v>0</v>
      </c>
      <c r="E25" s="76">
        <v>40.6</v>
      </c>
      <c r="F25" s="25"/>
      <c r="G25" s="64"/>
      <c r="H25" s="29"/>
      <c r="I25" s="36"/>
      <c r="J25" s="36"/>
      <c r="K25" s="25"/>
      <c r="L25" s="29"/>
      <c r="M25" s="26"/>
      <c r="N25" s="26"/>
      <c r="O25" s="26"/>
      <c r="P25" s="25"/>
    </row>
    <row r="26" spans="1:16" ht="24">
      <c r="A26" s="66">
        <f t="shared" si="1"/>
        <v>10</v>
      </c>
      <c r="B26" s="22" t="s">
        <v>10</v>
      </c>
      <c r="C26" s="77" t="s">
        <v>546</v>
      </c>
      <c r="D26" s="76" t="s">
        <v>0</v>
      </c>
      <c r="E26" s="76">
        <v>25.9</v>
      </c>
      <c r="F26" s="25"/>
      <c r="G26" s="64"/>
      <c r="H26" s="29"/>
      <c r="I26" s="36"/>
      <c r="J26" s="36"/>
      <c r="K26" s="25"/>
      <c r="L26" s="29"/>
      <c r="M26" s="26"/>
      <c r="N26" s="26"/>
      <c r="O26" s="26"/>
      <c r="P26" s="25"/>
    </row>
    <row r="27" spans="1:16" ht="24">
      <c r="A27" s="66">
        <f t="shared" si="1"/>
        <v>11</v>
      </c>
      <c r="B27" s="22" t="s">
        <v>10</v>
      </c>
      <c r="C27" s="77" t="s">
        <v>547</v>
      </c>
      <c r="D27" s="76" t="s">
        <v>0</v>
      </c>
      <c r="E27" s="76">
        <v>98.2</v>
      </c>
      <c r="F27" s="25"/>
      <c r="G27" s="64"/>
      <c r="H27" s="29"/>
      <c r="I27" s="36"/>
      <c r="J27" s="36"/>
      <c r="K27" s="25"/>
      <c r="L27" s="29"/>
      <c r="M27" s="26"/>
      <c r="N27" s="26"/>
      <c r="O27" s="26"/>
      <c r="P27" s="25"/>
    </row>
    <row r="28" spans="1:16" ht="12">
      <c r="A28" s="66">
        <f t="shared" si="1"/>
        <v>12</v>
      </c>
      <c r="B28" s="22" t="s">
        <v>10</v>
      </c>
      <c r="C28" s="77" t="s">
        <v>548</v>
      </c>
      <c r="D28" s="76" t="s">
        <v>35</v>
      </c>
      <c r="E28" s="76">
        <v>1</v>
      </c>
      <c r="F28" s="25"/>
      <c r="G28" s="64"/>
      <c r="H28" s="29"/>
      <c r="I28" s="36"/>
      <c r="J28" s="36"/>
      <c r="K28" s="25"/>
      <c r="L28" s="29"/>
      <c r="M28" s="26"/>
      <c r="N28" s="26"/>
      <c r="O28" s="26"/>
      <c r="P28" s="25"/>
    </row>
    <row r="29" spans="1:16" ht="24">
      <c r="A29" s="66">
        <f t="shared" si="1"/>
        <v>13</v>
      </c>
      <c r="B29" s="22" t="s">
        <v>10</v>
      </c>
      <c r="C29" s="77" t="s">
        <v>549</v>
      </c>
      <c r="D29" s="76" t="s">
        <v>0</v>
      </c>
      <c r="E29" s="76">
        <v>12.2</v>
      </c>
      <c r="F29" s="25"/>
      <c r="G29" s="64"/>
      <c r="H29" s="29"/>
      <c r="I29" s="25"/>
      <c r="J29" s="25"/>
      <c r="K29" s="25"/>
      <c r="L29" s="29"/>
      <c r="M29" s="26"/>
      <c r="N29" s="26"/>
      <c r="O29" s="26"/>
      <c r="P29" s="25"/>
    </row>
    <row r="30" spans="1:16" ht="24">
      <c r="A30" s="66">
        <f t="shared" si="1"/>
        <v>14</v>
      </c>
      <c r="B30" s="22" t="s">
        <v>10</v>
      </c>
      <c r="C30" s="77" t="s">
        <v>550</v>
      </c>
      <c r="D30" s="76" t="s">
        <v>0</v>
      </c>
      <c r="E30" s="76">
        <v>19</v>
      </c>
      <c r="F30" s="25"/>
      <c r="G30" s="64"/>
      <c r="H30" s="29"/>
      <c r="I30" s="25"/>
      <c r="J30" s="25"/>
      <c r="K30" s="25"/>
      <c r="L30" s="29"/>
      <c r="M30" s="26"/>
      <c r="N30" s="26"/>
      <c r="O30" s="26"/>
      <c r="P30" s="25"/>
    </row>
    <row r="31" spans="1:16" ht="48">
      <c r="A31" s="66">
        <f t="shared" si="1"/>
        <v>15</v>
      </c>
      <c r="B31" s="22" t="s">
        <v>10</v>
      </c>
      <c r="C31" s="77" t="s">
        <v>551</v>
      </c>
      <c r="D31" s="76" t="s">
        <v>42</v>
      </c>
      <c r="E31" s="76">
        <v>2.1</v>
      </c>
      <c r="F31" s="25"/>
      <c r="G31" s="64"/>
      <c r="H31" s="29"/>
      <c r="I31" s="25"/>
      <c r="J31" s="25"/>
      <c r="K31" s="25"/>
      <c r="L31" s="29"/>
      <c r="M31" s="26"/>
      <c r="N31" s="26"/>
      <c r="O31" s="26"/>
      <c r="P31" s="25"/>
    </row>
    <row r="32" spans="1:16" ht="48">
      <c r="A32" s="66">
        <f t="shared" si="1"/>
        <v>16</v>
      </c>
      <c r="B32" s="22" t="s">
        <v>10</v>
      </c>
      <c r="C32" s="77" t="s">
        <v>552</v>
      </c>
      <c r="D32" s="76" t="s">
        <v>42</v>
      </c>
      <c r="E32" s="76">
        <v>25.7</v>
      </c>
      <c r="F32" s="25"/>
      <c r="G32" s="64"/>
      <c r="H32" s="29"/>
      <c r="I32" s="25"/>
      <c r="J32" s="25"/>
      <c r="K32" s="25"/>
      <c r="L32" s="29"/>
      <c r="M32" s="26"/>
      <c r="N32" s="26"/>
      <c r="O32" s="26"/>
      <c r="P32" s="25"/>
    </row>
    <row r="33" spans="1:16" ht="48">
      <c r="A33" s="66">
        <f t="shared" si="1"/>
        <v>17</v>
      </c>
      <c r="B33" s="22" t="s">
        <v>10</v>
      </c>
      <c r="C33" s="77" t="s">
        <v>553</v>
      </c>
      <c r="D33" s="76" t="s">
        <v>42</v>
      </c>
      <c r="E33" s="76">
        <v>4.8</v>
      </c>
      <c r="F33" s="25"/>
      <c r="G33" s="64"/>
      <c r="H33" s="29"/>
      <c r="I33" s="25"/>
      <c r="J33" s="25"/>
      <c r="K33" s="25"/>
      <c r="L33" s="29"/>
      <c r="M33" s="26"/>
      <c r="N33" s="26"/>
      <c r="O33" s="26"/>
      <c r="P33" s="25"/>
    </row>
    <row r="34" spans="1:16" ht="48">
      <c r="A34" s="66">
        <f t="shared" si="1"/>
        <v>18</v>
      </c>
      <c r="B34" s="22" t="s">
        <v>10</v>
      </c>
      <c r="C34" s="77" t="s">
        <v>554</v>
      </c>
      <c r="D34" s="76" t="s">
        <v>42</v>
      </c>
      <c r="E34" s="76">
        <v>13.3</v>
      </c>
      <c r="F34" s="25"/>
      <c r="G34" s="64"/>
      <c r="H34" s="29"/>
      <c r="I34" s="25"/>
      <c r="J34" s="25"/>
      <c r="K34" s="25"/>
      <c r="L34" s="29"/>
      <c r="M34" s="26"/>
      <c r="N34" s="26"/>
      <c r="O34" s="26"/>
      <c r="P34" s="25"/>
    </row>
    <row r="35" spans="1:16" ht="36">
      <c r="A35" s="66">
        <f t="shared" si="1"/>
        <v>19</v>
      </c>
      <c r="B35" s="22" t="s">
        <v>10</v>
      </c>
      <c r="C35" s="77" t="s">
        <v>540</v>
      </c>
      <c r="D35" s="76" t="s">
        <v>42</v>
      </c>
      <c r="E35" s="76">
        <v>5.3</v>
      </c>
      <c r="F35" s="25"/>
      <c r="G35" s="64"/>
      <c r="H35" s="29"/>
      <c r="I35" s="25"/>
      <c r="J35" s="25"/>
      <c r="K35" s="25"/>
      <c r="L35" s="29"/>
      <c r="M35" s="26"/>
      <c r="N35" s="26"/>
      <c r="O35" s="26"/>
      <c r="P35" s="25"/>
    </row>
    <row r="36" spans="1:16" ht="24">
      <c r="A36" s="66">
        <f t="shared" si="1"/>
        <v>20</v>
      </c>
      <c r="B36" s="22" t="s">
        <v>10</v>
      </c>
      <c r="C36" s="77" t="s">
        <v>555</v>
      </c>
      <c r="D36" s="76" t="s">
        <v>1</v>
      </c>
      <c r="E36" s="76">
        <v>16.6</v>
      </c>
      <c r="F36" s="25"/>
      <c r="G36" s="64"/>
      <c r="H36" s="29"/>
      <c r="I36" s="36"/>
      <c r="J36" s="36"/>
      <c r="K36" s="25"/>
      <c r="L36" s="29"/>
      <c r="M36" s="26"/>
      <c r="N36" s="26"/>
      <c r="O36" s="26"/>
      <c r="P36" s="25"/>
    </row>
    <row r="37" spans="1:16" ht="24">
      <c r="A37" s="66">
        <f t="shared" si="1"/>
        <v>21</v>
      </c>
      <c r="B37" s="22" t="s">
        <v>10</v>
      </c>
      <c r="C37" s="77" t="s">
        <v>556</v>
      </c>
      <c r="D37" s="76" t="s">
        <v>1</v>
      </c>
      <c r="E37" s="76">
        <v>11.9</v>
      </c>
      <c r="F37" s="25"/>
      <c r="G37" s="64"/>
      <c r="H37" s="29"/>
      <c r="I37" s="36"/>
      <c r="J37" s="36"/>
      <c r="K37" s="25"/>
      <c r="L37" s="29"/>
      <c r="M37" s="26"/>
      <c r="N37" s="26"/>
      <c r="O37" s="26"/>
      <c r="P37" s="25"/>
    </row>
    <row r="38" spans="1:16" ht="36">
      <c r="A38" s="66">
        <f t="shared" si="1"/>
        <v>22</v>
      </c>
      <c r="B38" s="22" t="s">
        <v>10</v>
      </c>
      <c r="C38" s="77" t="s">
        <v>557</v>
      </c>
      <c r="D38" s="76" t="s">
        <v>42</v>
      </c>
      <c r="E38" s="76">
        <v>2.2</v>
      </c>
      <c r="F38" s="25"/>
      <c r="G38" s="64"/>
      <c r="H38" s="29"/>
      <c r="I38" s="36"/>
      <c r="J38" s="36"/>
      <c r="K38" s="25"/>
      <c r="L38" s="29"/>
      <c r="M38" s="26"/>
      <c r="N38" s="26"/>
      <c r="O38" s="26"/>
      <c r="P38" s="25"/>
    </row>
    <row r="39" spans="1:16" ht="60">
      <c r="A39" s="66">
        <f t="shared" si="1"/>
        <v>23</v>
      </c>
      <c r="B39" s="22" t="s">
        <v>10</v>
      </c>
      <c r="C39" s="77" t="s">
        <v>558</v>
      </c>
      <c r="D39" s="76" t="s">
        <v>0</v>
      </c>
      <c r="E39" s="76">
        <v>14.1</v>
      </c>
      <c r="F39" s="25"/>
      <c r="G39" s="64"/>
      <c r="H39" s="29"/>
      <c r="I39" s="36"/>
      <c r="J39" s="36"/>
      <c r="K39" s="25"/>
      <c r="L39" s="29"/>
      <c r="M39" s="26"/>
      <c r="N39" s="26"/>
      <c r="O39" s="26"/>
      <c r="P39" s="25"/>
    </row>
    <row r="40" spans="1:16" ht="48">
      <c r="A40" s="66">
        <f t="shared" si="1"/>
        <v>24</v>
      </c>
      <c r="B40" s="22" t="s">
        <v>10</v>
      </c>
      <c r="C40" s="77" t="s">
        <v>559</v>
      </c>
      <c r="D40" s="76" t="s">
        <v>0</v>
      </c>
      <c r="E40" s="76">
        <v>74</v>
      </c>
      <c r="F40" s="25"/>
      <c r="G40" s="64"/>
      <c r="H40" s="29"/>
      <c r="I40" s="25"/>
      <c r="J40" s="25"/>
      <c r="K40" s="25"/>
      <c r="L40" s="29"/>
      <c r="M40" s="26"/>
      <c r="N40" s="26"/>
      <c r="O40" s="26"/>
      <c r="P40" s="25"/>
    </row>
    <row r="41" spans="1:16" ht="24">
      <c r="A41" s="66">
        <f t="shared" si="1"/>
        <v>25</v>
      </c>
      <c r="B41" s="22" t="s">
        <v>10</v>
      </c>
      <c r="C41" s="77" t="s">
        <v>542</v>
      </c>
      <c r="D41" s="76" t="s">
        <v>42</v>
      </c>
      <c r="E41" s="76">
        <v>20</v>
      </c>
      <c r="F41" s="25"/>
      <c r="G41" s="64"/>
      <c r="H41" s="29"/>
      <c r="I41" s="25"/>
      <c r="J41" s="25"/>
      <c r="K41" s="25"/>
      <c r="L41" s="29"/>
      <c r="M41" s="26"/>
      <c r="N41" s="26"/>
      <c r="O41" s="26"/>
      <c r="P41" s="25"/>
    </row>
    <row r="42" spans="1:16" ht="48">
      <c r="A42" s="66">
        <f t="shared" si="1"/>
        <v>26</v>
      </c>
      <c r="B42" s="22" t="s">
        <v>10</v>
      </c>
      <c r="C42" s="77" t="s">
        <v>560</v>
      </c>
      <c r="D42" s="76" t="s">
        <v>1</v>
      </c>
      <c r="E42" s="76">
        <v>2.6</v>
      </c>
      <c r="F42" s="25"/>
      <c r="G42" s="64"/>
      <c r="H42" s="29"/>
      <c r="I42" s="36"/>
      <c r="J42" s="25"/>
      <c r="K42" s="25"/>
      <c r="L42" s="29"/>
      <c r="M42" s="26"/>
      <c r="N42" s="26"/>
      <c r="O42" s="26"/>
      <c r="P42" s="25"/>
    </row>
    <row r="43" spans="1:16" ht="36">
      <c r="A43" s="66">
        <f t="shared" si="1"/>
        <v>27</v>
      </c>
      <c r="B43" s="22" t="s">
        <v>10</v>
      </c>
      <c r="C43" s="77" t="s">
        <v>561</v>
      </c>
      <c r="D43" s="76" t="s">
        <v>0</v>
      </c>
      <c r="E43" s="76">
        <v>2.8</v>
      </c>
      <c r="F43" s="25"/>
      <c r="G43" s="64"/>
      <c r="H43" s="29"/>
      <c r="I43" s="36"/>
      <c r="J43" s="36"/>
      <c r="K43" s="25"/>
      <c r="L43" s="29"/>
      <c r="M43" s="26"/>
      <c r="N43" s="26"/>
      <c r="O43" s="26"/>
      <c r="P43" s="25"/>
    </row>
    <row r="44" spans="1:16" ht="24">
      <c r="A44" s="66">
        <f t="shared" si="1"/>
        <v>28</v>
      </c>
      <c r="B44" s="22" t="s">
        <v>10</v>
      </c>
      <c r="C44" s="77" t="s">
        <v>562</v>
      </c>
      <c r="D44" s="76" t="s">
        <v>0</v>
      </c>
      <c r="E44" s="76">
        <v>5.9</v>
      </c>
      <c r="F44" s="25"/>
      <c r="G44" s="64"/>
      <c r="H44" s="29"/>
      <c r="I44" s="36"/>
      <c r="J44" s="36"/>
      <c r="K44" s="25"/>
      <c r="L44" s="29"/>
      <c r="M44" s="26"/>
      <c r="N44" s="26"/>
      <c r="O44" s="26"/>
      <c r="P44" s="25"/>
    </row>
    <row r="45" spans="1:16" ht="36">
      <c r="A45" s="66">
        <f t="shared" si="1"/>
        <v>29</v>
      </c>
      <c r="B45" s="22" t="s">
        <v>10</v>
      </c>
      <c r="C45" s="77" t="s">
        <v>563</v>
      </c>
      <c r="D45" s="76" t="s">
        <v>1</v>
      </c>
      <c r="E45" s="76">
        <v>1.3</v>
      </c>
      <c r="F45" s="25"/>
      <c r="G45" s="64"/>
      <c r="H45" s="29"/>
      <c r="I45" s="36"/>
      <c r="J45" s="36"/>
      <c r="K45" s="25"/>
      <c r="L45" s="29"/>
      <c r="M45" s="26"/>
      <c r="N45" s="26"/>
      <c r="O45" s="26"/>
      <c r="P45" s="25"/>
    </row>
    <row r="46" spans="1:16" ht="60">
      <c r="A46" s="66">
        <f t="shared" si="1"/>
        <v>30</v>
      </c>
      <c r="B46" s="22" t="s">
        <v>10</v>
      </c>
      <c r="C46" s="77" t="s">
        <v>543</v>
      </c>
      <c r="D46" s="76" t="s">
        <v>0</v>
      </c>
      <c r="E46" s="76">
        <v>43</v>
      </c>
      <c r="F46" s="25"/>
      <c r="G46" s="64"/>
      <c r="H46" s="29"/>
      <c r="I46" s="36"/>
      <c r="J46" s="36"/>
      <c r="K46" s="25"/>
      <c r="L46" s="29"/>
      <c r="M46" s="26"/>
      <c r="N46" s="26"/>
      <c r="O46" s="26"/>
      <c r="P46" s="25"/>
    </row>
    <row r="47" spans="1:16" ht="12">
      <c r="A47" s="66"/>
      <c r="B47" s="22"/>
      <c r="C47" s="77"/>
      <c r="D47" s="76"/>
      <c r="E47" s="76"/>
      <c r="F47" s="25"/>
      <c r="G47" s="64"/>
      <c r="H47" s="29"/>
      <c r="I47" s="36"/>
      <c r="J47" s="36"/>
      <c r="K47" s="25"/>
      <c r="L47" s="29"/>
      <c r="M47" s="26"/>
      <c r="N47" s="26"/>
      <c r="O47" s="26"/>
      <c r="P47" s="25"/>
    </row>
    <row r="48" spans="1:16" ht="12">
      <c r="A48" s="66"/>
      <c r="B48" s="22"/>
      <c r="C48" s="108" t="s">
        <v>564</v>
      </c>
      <c r="D48" s="76"/>
      <c r="E48" s="76"/>
      <c r="F48" s="25"/>
      <c r="G48" s="64"/>
      <c r="H48" s="29"/>
      <c r="I48" s="36"/>
      <c r="J48" s="36"/>
      <c r="K48" s="25"/>
      <c r="L48" s="29"/>
      <c r="M48" s="26"/>
      <c r="N48" s="26"/>
      <c r="O48" s="26"/>
      <c r="P48" s="25"/>
    </row>
    <row r="49" spans="1:16" ht="36">
      <c r="A49" s="66">
        <f>A46+1</f>
        <v>31</v>
      </c>
      <c r="B49" s="22" t="s">
        <v>10</v>
      </c>
      <c r="C49" s="77" t="s">
        <v>565</v>
      </c>
      <c r="D49" s="76" t="s">
        <v>0</v>
      </c>
      <c r="E49" s="76">
        <v>25.3</v>
      </c>
      <c r="F49" s="25"/>
      <c r="G49" s="64"/>
      <c r="H49" s="29"/>
      <c r="I49" s="36"/>
      <c r="J49" s="36"/>
      <c r="K49" s="25"/>
      <c r="L49" s="29"/>
      <c r="M49" s="26"/>
      <c r="N49" s="26"/>
      <c r="O49" s="26"/>
      <c r="P49" s="25"/>
    </row>
    <row r="50" spans="1:16" ht="24">
      <c r="A50" s="66">
        <f t="shared" si="1"/>
        <v>32</v>
      </c>
      <c r="B50" s="22" t="s">
        <v>10</v>
      </c>
      <c r="C50" s="77" t="s">
        <v>566</v>
      </c>
      <c r="D50" s="76" t="s">
        <v>1</v>
      </c>
      <c r="E50" s="76">
        <v>1.5</v>
      </c>
      <c r="F50" s="25"/>
      <c r="G50" s="64"/>
      <c r="H50" s="29"/>
      <c r="I50" s="36"/>
      <c r="J50" s="36"/>
      <c r="K50" s="25"/>
      <c r="L50" s="29"/>
      <c r="M50" s="26"/>
      <c r="N50" s="26"/>
      <c r="O50" s="26"/>
      <c r="P50" s="25"/>
    </row>
    <row r="51" spans="1:16" ht="60">
      <c r="A51" s="66">
        <f t="shared" si="1"/>
        <v>33</v>
      </c>
      <c r="B51" s="22" t="s">
        <v>10</v>
      </c>
      <c r="C51" s="77" t="s">
        <v>567</v>
      </c>
      <c r="D51" s="76" t="s">
        <v>0</v>
      </c>
      <c r="E51" s="76">
        <v>22.4</v>
      </c>
      <c r="F51" s="25"/>
      <c r="G51" s="64"/>
      <c r="H51" s="29"/>
      <c r="I51" s="36"/>
      <c r="J51" s="36"/>
      <c r="K51" s="25"/>
      <c r="L51" s="29"/>
      <c r="M51" s="26"/>
      <c r="N51" s="26"/>
      <c r="O51" s="26"/>
      <c r="P51" s="25"/>
    </row>
    <row r="52" spans="1:16" ht="12">
      <c r="A52" s="66">
        <f t="shared" si="1"/>
        <v>34</v>
      </c>
      <c r="B52" s="22" t="s">
        <v>10</v>
      </c>
      <c r="C52" s="77" t="s">
        <v>568</v>
      </c>
      <c r="D52" s="76" t="s">
        <v>42</v>
      </c>
      <c r="E52" s="76">
        <v>0.9</v>
      </c>
      <c r="F52" s="25"/>
      <c r="G52" s="64"/>
      <c r="H52" s="29"/>
      <c r="I52" s="36"/>
      <c r="J52" s="36"/>
      <c r="K52" s="25"/>
      <c r="L52" s="29"/>
      <c r="M52" s="26"/>
      <c r="N52" s="26"/>
      <c r="O52" s="26"/>
      <c r="P52" s="25"/>
    </row>
    <row r="53" spans="1:16" ht="24">
      <c r="A53" s="66">
        <f t="shared" si="1"/>
        <v>35</v>
      </c>
      <c r="B53" s="22" t="s">
        <v>10</v>
      </c>
      <c r="C53" s="77" t="s">
        <v>569</v>
      </c>
      <c r="D53" s="76" t="s">
        <v>42</v>
      </c>
      <c r="E53" s="76">
        <v>0.8</v>
      </c>
      <c r="F53" s="25"/>
      <c r="G53" s="64"/>
      <c r="H53" s="29"/>
      <c r="I53" s="36"/>
      <c r="J53" s="36"/>
      <c r="K53" s="25"/>
      <c r="L53" s="29"/>
      <c r="M53" s="26"/>
      <c r="N53" s="26"/>
      <c r="O53" s="26"/>
      <c r="P53" s="25"/>
    </row>
    <row r="54" spans="1:16" ht="24">
      <c r="A54" s="66">
        <f t="shared" si="1"/>
        <v>36</v>
      </c>
      <c r="B54" s="22" t="s">
        <v>10</v>
      </c>
      <c r="C54" s="77" t="s">
        <v>570</v>
      </c>
      <c r="D54" s="76" t="s">
        <v>42</v>
      </c>
      <c r="E54" s="76">
        <v>1</v>
      </c>
      <c r="F54" s="25"/>
      <c r="G54" s="64"/>
      <c r="H54" s="29"/>
      <c r="I54" s="36"/>
      <c r="J54" s="36"/>
      <c r="K54" s="25"/>
      <c r="L54" s="29"/>
      <c r="M54" s="26"/>
      <c r="N54" s="26"/>
      <c r="O54" s="26"/>
      <c r="P54" s="25"/>
    </row>
    <row r="55" spans="1:16" ht="36">
      <c r="A55" s="66">
        <f t="shared" si="1"/>
        <v>37</v>
      </c>
      <c r="B55" s="22" t="s">
        <v>10</v>
      </c>
      <c r="C55" s="77" t="s">
        <v>571</v>
      </c>
      <c r="D55" s="76" t="s">
        <v>0</v>
      </c>
      <c r="E55" s="76">
        <v>1.9</v>
      </c>
      <c r="F55" s="25"/>
      <c r="G55" s="64"/>
      <c r="H55" s="29"/>
      <c r="I55" s="36"/>
      <c r="J55" s="36"/>
      <c r="K55" s="25"/>
      <c r="L55" s="29"/>
      <c r="M55" s="26"/>
      <c r="N55" s="26"/>
      <c r="O55" s="26"/>
      <c r="P55" s="25"/>
    </row>
    <row r="56" spans="1:16" ht="12">
      <c r="A56" s="66"/>
      <c r="B56" s="22"/>
      <c r="C56" s="77"/>
      <c r="D56" s="76"/>
      <c r="E56" s="76"/>
      <c r="F56" s="25"/>
      <c r="G56" s="64"/>
      <c r="H56" s="29"/>
      <c r="I56" s="36"/>
      <c r="J56" s="36"/>
      <c r="K56" s="25"/>
      <c r="L56" s="29"/>
      <c r="M56" s="26"/>
      <c r="N56" s="26"/>
      <c r="O56" s="26"/>
      <c r="P56" s="25"/>
    </row>
    <row r="57" spans="1:16" ht="12">
      <c r="A57" s="66"/>
      <c r="B57" s="22"/>
      <c r="C57" s="108" t="s">
        <v>11</v>
      </c>
      <c r="D57" s="76"/>
      <c r="E57" s="76"/>
      <c r="F57" s="25"/>
      <c r="G57" s="64"/>
      <c r="H57" s="29"/>
      <c r="I57" s="36"/>
      <c r="J57" s="36"/>
      <c r="K57" s="25"/>
      <c r="L57" s="29"/>
      <c r="M57" s="26"/>
      <c r="N57" s="26"/>
      <c r="O57" s="26"/>
      <c r="P57" s="25"/>
    </row>
    <row r="58" spans="1:16" ht="24">
      <c r="A58" s="66">
        <f>A55+1</f>
        <v>38</v>
      </c>
      <c r="B58" s="22" t="s">
        <v>10</v>
      </c>
      <c r="C58" s="77" t="s">
        <v>572</v>
      </c>
      <c r="D58" s="76" t="s">
        <v>0</v>
      </c>
      <c r="E58" s="76">
        <v>0.1</v>
      </c>
      <c r="F58" s="25"/>
      <c r="G58" s="64"/>
      <c r="H58" s="29"/>
      <c r="I58" s="36"/>
      <c r="J58" s="36"/>
      <c r="K58" s="25"/>
      <c r="L58" s="29"/>
      <c r="M58" s="26"/>
      <c r="N58" s="26"/>
      <c r="O58" s="26"/>
      <c r="P58" s="25"/>
    </row>
    <row r="59" spans="1:16" ht="24">
      <c r="A59" s="66">
        <f t="shared" si="1"/>
        <v>39</v>
      </c>
      <c r="B59" s="22" t="s">
        <v>10</v>
      </c>
      <c r="C59" s="77" t="s">
        <v>573</v>
      </c>
      <c r="D59" s="76" t="s">
        <v>0</v>
      </c>
      <c r="E59" s="76">
        <v>8.5</v>
      </c>
      <c r="F59" s="25"/>
      <c r="G59" s="64"/>
      <c r="H59" s="29"/>
      <c r="I59" s="36"/>
      <c r="J59" s="36"/>
      <c r="K59" s="25"/>
      <c r="L59" s="29"/>
      <c r="M59" s="26"/>
      <c r="N59" s="26"/>
      <c r="O59" s="26"/>
      <c r="P59" s="25"/>
    </row>
    <row r="60" spans="1:16" ht="24">
      <c r="A60" s="66">
        <f t="shared" si="1"/>
        <v>40</v>
      </c>
      <c r="B60" s="22" t="s">
        <v>10</v>
      </c>
      <c r="C60" s="77" t="s">
        <v>574</v>
      </c>
      <c r="D60" s="76" t="s">
        <v>0</v>
      </c>
      <c r="E60" s="76">
        <v>1.4</v>
      </c>
      <c r="F60" s="25"/>
      <c r="G60" s="64"/>
      <c r="H60" s="29"/>
      <c r="I60" s="36"/>
      <c r="J60" s="36"/>
      <c r="K60" s="25"/>
      <c r="L60" s="29"/>
      <c r="M60" s="26"/>
      <c r="N60" s="26"/>
      <c r="O60" s="26"/>
      <c r="P60" s="25"/>
    </row>
    <row r="61" spans="1:16" ht="24">
      <c r="A61" s="66">
        <f t="shared" si="1"/>
        <v>41</v>
      </c>
      <c r="B61" s="22" t="s">
        <v>10</v>
      </c>
      <c r="C61" s="77" t="s">
        <v>575</v>
      </c>
      <c r="D61" s="76" t="s">
        <v>0</v>
      </c>
      <c r="E61" s="76">
        <v>1.9</v>
      </c>
      <c r="F61" s="25"/>
      <c r="G61" s="64"/>
      <c r="H61" s="29"/>
      <c r="I61" s="25"/>
      <c r="J61" s="25"/>
      <c r="K61" s="25"/>
      <c r="L61" s="29"/>
      <c r="M61" s="26"/>
      <c r="N61" s="26"/>
      <c r="O61" s="26"/>
      <c r="P61" s="25"/>
    </row>
    <row r="62" spans="1:16" ht="24">
      <c r="A62" s="66">
        <f t="shared" si="1"/>
        <v>42</v>
      </c>
      <c r="B62" s="22" t="s">
        <v>10</v>
      </c>
      <c r="C62" s="77" t="s">
        <v>518</v>
      </c>
      <c r="D62" s="76" t="s">
        <v>0</v>
      </c>
      <c r="E62" s="76">
        <v>4.2</v>
      </c>
      <c r="F62" s="25"/>
      <c r="G62" s="64"/>
      <c r="H62" s="29"/>
      <c r="I62" s="25"/>
      <c r="J62" s="25"/>
      <c r="K62" s="25"/>
      <c r="L62" s="29"/>
      <c r="M62" s="26"/>
      <c r="N62" s="26"/>
      <c r="O62" s="26"/>
      <c r="P62" s="25"/>
    </row>
    <row r="63" spans="1:16" ht="36">
      <c r="A63" s="66">
        <f t="shared" si="1"/>
        <v>43</v>
      </c>
      <c r="B63" s="22" t="s">
        <v>10</v>
      </c>
      <c r="C63" s="77" t="s">
        <v>576</v>
      </c>
      <c r="D63" s="76" t="s">
        <v>0</v>
      </c>
      <c r="E63" s="76">
        <v>6.3</v>
      </c>
      <c r="F63" s="25"/>
      <c r="G63" s="64"/>
      <c r="H63" s="29"/>
      <c r="I63" s="25"/>
      <c r="J63" s="25"/>
      <c r="K63" s="25"/>
      <c r="L63" s="29"/>
      <c r="M63" s="26"/>
      <c r="N63" s="26"/>
      <c r="O63" s="26"/>
      <c r="P63" s="25"/>
    </row>
    <row r="64" spans="1:16" ht="36">
      <c r="A64" s="66">
        <f t="shared" si="1"/>
        <v>44</v>
      </c>
      <c r="B64" s="22" t="s">
        <v>10</v>
      </c>
      <c r="C64" s="77" t="s">
        <v>577</v>
      </c>
      <c r="D64" s="76" t="s">
        <v>0</v>
      </c>
      <c r="E64" s="76">
        <v>175.7</v>
      </c>
      <c r="F64" s="25"/>
      <c r="G64" s="64"/>
      <c r="H64" s="29"/>
      <c r="I64" s="25"/>
      <c r="J64" s="25"/>
      <c r="K64" s="25"/>
      <c r="L64" s="29"/>
      <c r="M64" s="26"/>
      <c r="N64" s="26"/>
      <c r="O64" s="26"/>
      <c r="P64" s="25"/>
    </row>
    <row r="65" spans="1:16" ht="60">
      <c r="A65" s="66">
        <f t="shared" si="1"/>
        <v>45</v>
      </c>
      <c r="B65" s="22" t="s">
        <v>10</v>
      </c>
      <c r="C65" s="77" t="s">
        <v>578</v>
      </c>
      <c r="D65" s="76" t="s">
        <v>42</v>
      </c>
      <c r="E65" s="76">
        <v>71</v>
      </c>
      <c r="F65" s="25"/>
      <c r="G65" s="64"/>
      <c r="H65" s="29"/>
      <c r="I65" s="25"/>
      <c r="J65" s="25"/>
      <c r="K65" s="25"/>
      <c r="L65" s="29"/>
      <c r="M65" s="26"/>
      <c r="N65" s="26"/>
      <c r="O65" s="26"/>
      <c r="P65" s="25"/>
    </row>
    <row r="66" spans="1:16" ht="48">
      <c r="A66" s="66">
        <f t="shared" si="1"/>
        <v>46</v>
      </c>
      <c r="B66" s="22" t="s">
        <v>10</v>
      </c>
      <c r="C66" s="77" t="s">
        <v>579</v>
      </c>
      <c r="D66" s="76" t="s">
        <v>42</v>
      </c>
      <c r="E66" s="76">
        <v>7.4</v>
      </c>
      <c r="F66" s="25"/>
      <c r="G66" s="64"/>
      <c r="H66" s="29"/>
      <c r="I66" s="25"/>
      <c r="J66" s="25"/>
      <c r="K66" s="25"/>
      <c r="L66" s="29"/>
      <c r="M66" s="26"/>
      <c r="N66" s="26"/>
      <c r="O66" s="26"/>
      <c r="P66" s="25"/>
    </row>
    <row r="67" spans="1:16" ht="36">
      <c r="A67" s="66">
        <f t="shared" si="1"/>
        <v>47</v>
      </c>
      <c r="B67" s="22" t="s">
        <v>10</v>
      </c>
      <c r="C67" s="77" t="s">
        <v>580</v>
      </c>
      <c r="D67" s="76" t="s">
        <v>35</v>
      </c>
      <c r="E67" s="76">
        <v>5</v>
      </c>
      <c r="F67" s="25"/>
      <c r="G67" s="64"/>
      <c r="H67" s="29"/>
      <c r="I67" s="25"/>
      <c r="J67" s="25"/>
      <c r="K67" s="25"/>
      <c r="L67" s="29"/>
      <c r="M67" s="26"/>
      <c r="N67" s="26"/>
      <c r="O67" s="26"/>
      <c r="P67" s="25"/>
    </row>
    <row r="68" spans="1:16" ht="12">
      <c r="A68" s="66">
        <f t="shared" si="1"/>
        <v>48</v>
      </c>
      <c r="B68" s="22" t="s">
        <v>10</v>
      </c>
      <c r="C68" s="77" t="s">
        <v>581</v>
      </c>
      <c r="D68" s="76" t="s">
        <v>35</v>
      </c>
      <c r="E68" s="76">
        <v>2</v>
      </c>
      <c r="F68" s="25"/>
      <c r="G68" s="64"/>
      <c r="H68" s="29"/>
      <c r="I68" s="36"/>
      <c r="J68" s="36"/>
      <c r="K68" s="25"/>
      <c r="L68" s="29"/>
      <c r="M68" s="26"/>
      <c r="N68" s="26"/>
      <c r="O68" s="26"/>
      <c r="P68" s="25"/>
    </row>
    <row r="69" spans="1:16" ht="24">
      <c r="A69" s="66">
        <f t="shared" si="1"/>
        <v>49</v>
      </c>
      <c r="B69" s="22" t="s">
        <v>10</v>
      </c>
      <c r="C69" s="77" t="s">
        <v>582</v>
      </c>
      <c r="D69" s="76" t="s">
        <v>35</v>
      </c>
      <c r="E69" s="76">
        <v>3</v>
      </c>
      <c r="F69" s="25"/>
      <c r="G69" s="64"/>
      <c r="H69" s="29"/>
      <c r="I69" s="25"/>
      <c r="J69" s="25"/>
      <c r="K69" s="25"/>
      <c r="L69" s="29"/>
      <c r="M69" s="26"/>
      <c r="N69" s="26"/>
      <c r="O69" s="26"/>
      <c r="P69" s="25"/>
    </row>
    <row r="70" spans="1:16" ht="24">
      <c r="A70" s="66">
        <f t="shared" si="1"/>
        <v>50</v>
      </c>
      <c r="B70" s="22" t="s">
        <v>10</v>
      </c>
      <c r="C70" s="77" t="s">
        <v>583</v>
      </c>
      <c r="D70" s="76" t="s">
        <v>0</v>
      </c>
      <c r="E70" s="76">
        <v>4.5</v>
      </c>
      <c r="F70" s="25"/>
      <c r="G70" s="64"/>
      <c r="H70" s="29"/>
      <c r="I70" s="25"/>
      <c r="J70" s="25"/>
      <c r="K70" s="25"/>
      <c r="L70" s="29"/>
      <c r="M70" s="26"/>
      <c r="N70" s="26"/>
      <c r="O70" s="26"/>
      <c r="P70" s="25"/>
    </row>
    <row r="71" spans="1:16" ht="36">
      <c r="A71" s="66">
        <f t="shared" si="1"/>
        <v>51</v>
      </c>
      <c r="B71" s="22" t="s">
        <v>10</v>
      </c>
      <c r="C71" s="77" t="s">
        <v>584</v>
      </c>
      <c r="D71" s="76" t="s">
        <v>0</v>
      </c>
      <c r="E71" s="76">
        <v>1.8</v>
      </c>
      <c r="F71" s="25"/>
      <c r="G71" s="64"/>
      <c r="H71" s="29"/>
      <c r="I71" s="25"/>
      <c r="J71" s="25"/>
      <c r="K71" s="25"/>
      <c r="L71" s="29"/>
      <c r="M71" s="26"/>
      <c r="N71" s="26"/>
      <c r="O71" s="26"/>
      <c r="P71" s="25"/>
    </row>
    <row r="72" spans="1:16" ht="24">
      <c r="A72" s="66">
        <f t="shared" si="1"/>
        <v>52</v>
      </c>
      <c r="B72" s="22" t="s">
        <v>10</v>
      </c>
      <c r="C72" s="77" t="s">
        <v>585</v>
      </c>
      <c r="D72" s="76" t="s">
        <v>0</v>
      </c>
      <c r="E72" s="76">
        <v>157.1</v>
      </c>
      <c r="F72" s="25"/>
      <c r="G72" s="64"/>
      <c r="H72" s="29"/>
      <c r="I72" s="25"/>
      <c r="J72" s="25"/>
      <c r="K72" s="25"/>
      <c r="L72" s="29"/>
      <c r="M72" s="26"/>
      <c r="N72" s="26"/>
      <c r="O72" s="26"/>
      <c r="P72" s="25"/>
    </row>
    <row r="73" spans="1:16" ht="36">
      <c r="A73" s="66">
        <f t="shared" si="1"/>
        <v>53</v>
      </c>
      <c r="B73" s="22" t="s">
        <v>10</v>
      </c>
      <c r="C73" s="77" t="s">
        <v>586</v>
      </c>
      <c r="D73" s="76" t="s">
        <v>0</v>
      </c>
      <c r="E73" s="76">
        <v>18.6</v>
      </c>
      <c r="F73" s="25"/>
      <c r="G73" s="64"/>
      <c r="H73" s="29"/>
      <c r="I73" s="25"/>
      <c r="J73" s="25"/>
      <c r="K73" s="25"/>
      <c r="L73" s="29"/>
      <c r="M73" s="26"/>
      <c r="N73" s="26"/>
      <c r="O73" s="26"/>
      <c r="P73" s="25"/>
    </row>
    <row r="74" spans="1:16" ht="24">
      <c r="A74" s="66">
        <f t="shared" si="1"/>
        <v>54</v>
      </c>
      <c r="B74" s="22" t="s">
        <v>10</v>
      </c>
      <c r="C74" s="77" t="s">
        <v>587</v>
      </c>
      <c r="D74" s="76" t="s">
        <v>0</v>
      </c>
      <c r="E74" s="76">
        <v>11.6</v>
      </c>
      <c r="F74" s="25"/>
      <c r="G74" s="64"/>
      <c r="H74" s="29"/>
      <c r="I74" s="25"/>
      <c r="J74" s="25"/>
      <c r="K74" s="25"/>
      <c r="L74" s="29"/>
      <c r="M74" s="26"/>
      <c r="N74" s="26"/>
      <c r="O74" s="26"/>
      <c r="P74" s="25"/>
    </row>
    <row r="75" spans="1:16" ht="12">
      <c r="A75" s="66"/>
      <c r="B75" s="22"/>
      <c r="C75" s="77"/>
      <c r="D75" s="76"/>
      <c r="E75" s="76"/>
      <c r="F75" s="25"/>
      <c r="G75" s="64"/>
      <c r="H75" s="29"/>
      <c r="I75" s="25"/>
      <c r="J75" s="25"/>
      <c r="K75" s="25"/>
      <c r="L75" s="29"/>
      <c r="M75" s="26"/>
      <c r="N75" s="26"/>
      <c r="O75" s="26"/>
      <c r="P75" s="25"/>
    </row>
    <row r="76" spans="1:16" ht="12">
      <c r="A76" s="22"/>
      <c r="B76" s="22"/>
      <c r="C76" s="108" t="s">
        <v>114</v>
      </c>
      <c r="D76" s="76"/>
      <c r="E76" s="76"/>
      <c r="F76" s="25"/>
      <c r="G76" s="64"/>
      <c r="H76" s="29"/>
      <c r="I76" s="36"/>
      <c r="J76" s="36"/>
      <c r="K76" s="25"/>
      <c r="L76" s="29"/>
      <c r="M76" s="26"/>
      <c r="N76" s="26"/>
      <c r="O76" s="26"/>
      <c r="P76" s="25"/>
    </row>
    <row r="77" spans="1:16" ht="60">
      <c r="A77" s="66">
        <f>A74+1</f>
        <v>55</v>
      </c>
      <c r="B77" s="22" t="s">
        <v>10</v>
      </c>
      <c r="C77" s="77" t="s">
        <v>603</v>
      </c>
      <c r="D77" s="76" t="s">
        <v>0</v>
      </c>
      <c r="E77" s="76">
        <v>20.9</v>
      </c>
      <c r="F77" s="25"/>
      <c r="G77" s="64"/>
      <c r="H77" s="29"/>
      <c r="I77" s="25"/>
      <c r="J77" s="25"/>
      <c r="K77" s="25"/>
      <c r="L77" s="29"/>
      <c r="M77" s="26"/>
      <c r="N77" s="26"/>
      <c r="O77" s="26"/>
      <c r="P77" s="25"/>
    </row>
    <row r="78" spans="1:16" ht="24">
      <c r="A78" s="66">
        <f aca="true" t="shared" si="2" ref="A78:A85">A77+1</f>
        <v>56</v>
      </c>
      <c r="B78" s="22" t="s">
        <v>10</v>
      </c>
      <c r="C78" s="77" t="s">
        <v>604</v>
      </c>
      <c r="D78" s="76" t="s">
        <v>42</v>
      </c>
      <c r="E78" s="76">
        <v>2.5</v>
      </c>
      <c r="F78" s="25"/>
      <c r="G78" s="64"/>
      <c r="H78" s="29"/>
      <c r="I78" s="25"/>
      <c r="J78" s="25"/>
      <c r="K78" s="25"/>
      <c r="L78" s="29"/>
      <c r="M78" s="26"/>
      <c r="N78" s="26"/>
      <c r="O78" s="26"/>
      <c r="P78" s="25"/>
    </row>
    <row r="79" spans="1:16" ht="36">
      <c r="A79" s="66">
        <f t="shared" si="2"/>
        <v>57</v>
      </c>
      <c r="B79" s="22" t="s">
        <v>10</v>
      </c>
      <c r="C79" s="77" t="s">
        <v>605</v>
      </c>
      <c r="D79" s="76" t="s">
        <v>35</v>
      </c>
      <c r="E79" s="76">
        <v>0.7</v>
      </c>
      <c r="F79" s="25"/>
      <c r="G79" s="64"/>
      <c r="H79" s="29"/>
      <c r="I79" s="25"/>
      <c r="J79" s="25"/>
      <c r="K79" s="25"/>
      <c r="L79" s="29"/>
      <c r="M79" s="26"/>
      <c r="N79" s="26"/>
      <c r="O79" s="26"/>
      <c r="P79" s="25"/>
    </row>
    <row r="80" spans="1:16" ht="24">
      <c r="A80" s="66">
        <f t="shared" si="2"/>
        <v>58</v>
      </c>
      <c r="B80" s="22" t="s">
        <v>10</v>
      </c>
      <c r="C80" s="77" t="s">
        <v>606</v>
      </c>
      <c r="D80" s="76" t="s">
        <v>42</v>
      </c>
      <c r="E80" s="76">
        <v>92.4</v>
      </c>
      <c r="F80" s="25"/>
      <c r="G80" s="64"/>
      <c r="H80" s="29"/>
      <c r="I80" s="25"/>
      <c r="J80" s="25"/>
      <c r="K80" s="25"/>
      <c r="L80" s="29"/>
      <c r="M80" s="26"/>
      <c r="N80" s="26"/>
      <c r="O80" s="26"/>
      <c r="P80" s="25"/>
    </row>
    <row r="81" spans="1:16" ht="24">
      <c r="A81" s="66">
        <f t="shared" si="2"/>
        <v>59</v>
      </c>
      <c r="B81" s="22" t="s">
        <v>10</v>
      </c>
      <c r="C81" s="77" t="s">
        <v>607</v>
      </c>
      <c r="D81" s="76" t="s">
        <v>42</v>
      </c>
      <c r="E81" s="76">
        <v>35.2</v>
      </c>
      <c r="F81" s="25"/>
      <c r="G81" s="64"/>
      <c r="H81" s="29"/>
      <c r="I81" s="25"/>
      <c r="J81" s="25"/>
      <c r="K81" s="25"/>
      <c r="L81" s="29"/>
      <c r="M81" s="26"/>
      <c r="N81" s="26"/>
      <c r="O81" s="26"/>
      <c r="P81" s="25"/>
    </row>
    <row r="82" spans="1:16" ht="12">
      <c r="A82" s="66">
        <f t="shared" si="2"/>
        <v>60</v>
      </c>
      <c r="B82" s="22" t="s">
        <v>10</v>
      </c>
      <c r="C82" s="77" t="s">
        <v>608</v>
      </c>
      <c r="D82" s="76" t="s">
        <v>0</v>
      </c>
      <c r="E82" s="76">
        <v>20.4</v>
      </c>
      <c r="F82" s="25"/>
      <c r="G82" s="64"/>
      <c r="H82" s="29"/>
      <c r="I82" s="25"/>
      <c r="J82" s="25"/>
      <c r="K82" s="25"/>
      <c r="L82" s="29"/>
      <c r="M82" s="26"/>
      <c r="N82" s="26"/>
      <c r="O82" s="26"/>
      <c r="P82" s="25"/>
    </row>
    <row r="83" spans="1:16" ht="36">
      <c r="A83" s="66">
        <f t="shared" si="2"/>
        <v>61</v>
      </c>
      <c r="B83" s="22" t="s">
        <v>10</v>
      </c>
      <c r="C83" s="89" t="s">
        <v>609</v>
      </c>
      <c r="D83" s="90" t="s">
        <v>0</v>
      </c>
      <c r="E83" s="90">
        <v>37.1</v>
      </c>
      <c r="F83" s="25"/>
      <c r="G83" s="64"/>
      <c r="H83" s="29"/>
      <c r="I83" s="25"/>
      <c r="J83" s="25"/>
      <c r="K83" s="25"/>
      <c r="L83" s="29"/>
      <c r="M83" s="26"/>
      <c r="N83" s="26"/>
      <c r="O83" s="26"/>
      <c r="P83" s="25"/>
    </row>
    <row r="84" spans="1:16" ht="24">
      <c r="A84" s="66">
        <f t="shared" si="2"/>
        <v>62</v>
      </c>
      <c r="B84" s="22" t="s">
        <v>10</v>
      </c>
      <c r="C84" s="89" t="s">
        <v>1015</v>
      </c>
      <c r="D84" s="90" t="s">
        <v>0</v>
      </c>
      <c r="E84" s="90">
        <v>14.5</v>
      </c>
      <c r="F84" s="25"/>
      <c r="G84" s="64"/>
      <c r="H84" s="29"/>
      <c r="I84" s="25"/>
      <c r="J84" s="25"/>
      <c r="K84" s="25"/>
      <c r="L84" s="29"/>
      <c r="M84" s="26"/>
      <c r="N84" s="26"/>
      <c r="O84" s="26"/>
      <c r="P84" s="25"/>
    </row>
    <row r="85" spans="1:16" ht="24">
      <c r="A85" s="66">
        <f t="shared" si="2"/>
        <v>63</v>
      </c>
      <c r="B85" s="22" t="s">
        <v>10</v>
      </c>
      <c r="C85" s="89" t="s">
        <v>610</v>
      </c>
      <c r="D85" s="90" t="s">
        <v>0</v>
      </c>
      <c r="E85" s="90">
        <v>2.4</v>
      </c>
      <c r="F85" s="25"/>
      <c r="G85" s="64"/>
      <c r="H85" s="29"/>
      <c r="I85" s="36"/>
      <c r="J85" s="36"/>
      <c r="K85" s="25"/>
      <c r="L85" s="29"/>
      <c r="M85" s="26"/>
      <c r="N85" s="26"/>
      <c r="O85" s="26"/>
      <c r="P85" s="25"/>
    </row>
    <row r="86" spans="1:16" ht="12">
      <c r="A86" s="66"/>
      <c r="B86" s="66"/>
      <c r="C86" s="33"/>
      <c r="D86" s="64"/>
      <c r="E86" s="23"/>
      <c r="F86" s="36"/>
      <c r="G86" s="36"/>
      <c r="H86" s="36"/>
      <c r="I86" s="63"/>
      <c r="J86" s="36"/>
      <c r="K86" s="36"/>
      <c r="L86" s="63"/>
      <c r="M86" s="63"/>
      <c r="N86" s="63"/>
      <c r="O86" s="63"/>
      <c r="P86" s="62"/>
    </row>
    <row r="87" spans="1:16" ht="12">
      <c r="A87" s="60"/>
      <c r="B87" s="60"/>
      <c r="C87" s="31"/>
      <c r="D87" s="28"/>
      <c r="E87" s="28"/>
      <c r="F87" s="75"/>
      <c r="G87" s="59"/>
      <c r="H87" s="59"/>
      <c r="I87" s="59"/>
      <c r="J87" s="59"/>
      <c r="K87" s="58" t="s">
        <v>1261</v>
      </c>
      <c r="L87" s="57">
        <f>SUM(L15:L86)</f>
        <v>0</v>
      </c>
      <c r="M87" s="57">
        <f>SUM(M15:M86)</f>
        <v>0</v>
      </c>
      <c r="N87" s="57">
        <f>SUM(N15:N86)</f>
        <v>0</v>
      </c>
      <c r="O87" s="57">
        <f>SUM(O15:O86)</f>
        <v>0</v>
      </c>
      <c r="P87" s="57">
        <f>SUM(P15:P86)</f>
        <v>0</v>
      </c>
    </row>
    <row r="88" spans="1:2" ht="12">
      <c r="A88" s="52"/>
      <c r="B88" s="52"/>
    </row>
    <row r="89" spans="1:16" ht="12">
      <c r="A89" s="296" t="s">
        <v>27</v>
      </c>
      <c r="B89" s="296"/>
      <c r="C89" s="297"/>
      <c r="D89" s="297"/>
      <c r="E89" s="297"/>
      <c r="F89" s="297"/>
      <c r="G89" s="297"/>
      <c r="H89" s="56"/>
      <c r="I89" s="30"/>
      <c r="J89" s="55"/>
      <c r="K89" s="297"/>
      <c r="L89" s="297"/>
      <c r="M89" s="297"/>
      <c r="N89" s="297"/>
      <c r="O89" s="297"/>
      <c r="P89" s="297"/>
    </row>
    <row r="90" spans="1:16" ht="12">
      <c r="A90" s="30"/>
      <c r="B90" s="298" t="s">
        <v>28</v>
      </c>
      <c r="C90" s="298"/>
      <c r="D90" s="298"/>
      <c r="E90" s="298"/>
      <c r="F90" s="298"/>
      <c r="G90" s="298"/>
      <c r="H90" s="54"/>
      <c r="I90" s="30"/>
      <c r="J90" s="30"/>
      <c r="K90" s="299"/>
      <c r="L90" s="299"/>
      <c r="M90" s="299"/>
      <c r="N90" s="299"/>
      <c r="O90" s="299"/>
      <c r="P90" s="299"/>
    </row>
    <row r="91" spans="1:16" ht="12">
      <c r="A91" s="30"/>
      <c r="B91" s="53"/>
      <c r="C91" s="74"/>
      <c r="D91" s="73"/>
      <c r="E91" s="73"/>
      <c r="F91" s="72"/>
      <c r="G91" s="30"/>
      <c r="H91" s="30"/>
      <c r="I91" s="30"/>
      <c r="J91" s="53"/>
      <c r="K91" s="30"/>
      <c r="L91" s="30"/>
      <c r="M91" s="30"/>
      <c r="N91" s="30"/>
      <c r="O91" s="30"/>
      <c r="P91" s="30"/>
    </row>
    <row r="92" spans="1:2" ht="12">
      <c r="A92" s="52"/>
      <c r="B92" s="52"/>
    </row>
    <row r="93" spans="1:16" ht="12">
      <c r="A93" s="126"/>
      <c r="B93" s="126"/>
      <c r="C93" s="128"/>
      <c r="D93" s="126"/>
      <c r="E93" s="126"/>
      <c r="F93" s="150"/>
      <c r="G93" s="151"/>
      <c r="H93" s="151"/>
      <c r="I93" s="151"/>
      <c r="J93" s="151"/>
      <c r="K93" s="151"/>
      <c r="L93" s="151"/>
      <c r="M93" s="151"/>
      <c r="N93" s="151"/>
      <c r="O93" s="151"/>
      <c r="P93" s="151"/>
    </row>
    <row r="94" spans="1:16" ht="12">
      <c r="A94" s="127"/>
      <c r="B94" s="127"/>
      <c r="C94" s="128"/>
      <c r="D94" s="126"/>
      <c r="E94" s="126"/>
      <c r="F94" s="129"/>
      <c r="G94" s="130"/>
      <c r="H94" s="131"/>
      <c r="I94" s="129"/>
      <c r="J94" s="129"/>
      <c r="K94" s="129"/>
      <c r="L94" s="131"/>
      <c r="M94" s="132"/>
      <c r="N94" s="132"/>
      <c r="O94" s="132"/>
      <c r="P94" s="129"/>
    </row>
    <row r="95" spans="1:16" ht="12">
      <c r="A95" s="127"/>
      <c r="B95" s="127"/>
      <c r="C95" s="128"/>
      <c r="D95" s="126"/>
      <c r="E95" s="126"/>
      <c r="F95" s="129"/>
      <c r="G95" s="130"/>
      <c r="H95" s="131"/>
      <c r="I95" s="129"/>
      <c r="J95" s="129"/>
      <c r="K95" s="129"/>
      <c r="L95" s="131"/>
      <c r="M95" s="132"/>
      <c r="N95" s="132"/>
      <c r="O95" s="132"/>
      <c r="P95" s="129"/>
    </row>
    <row r="96" spans="1:16" ht="12">
      <c r="A96" s="127"/>
      <c r="B96" s="127"/>
      <c r="C96" s="128"/>
      <c r="D96" s="126"/>
      <c r="E96" s="126"/>
      <c r="F96" s="129"/>
      <c r="G96" s="130"/>
      <c r="H96" s="131"/>
      <c r="I96" s="129"/>
      <c r="J96" s="129"/>
      <c r="K96" s="129"/>
      <c r="L96" s="131"/>
      <c r="M96" s="132"/>
      <c r="N96" s="132"/>
      <c r="O96" s="132"/>
      <c r="P96" s="129"/>
    </row>
    <row r="97" spans="1:16" ht="12">
      <c r="A97" s="127"/>
      <c r="B97" s="127"/>
      <c r="C97" s="128"/>
      <c r="D97" s="126"/>
      <c r="E97" s="126"/>
      <c r="F97" s="129"/>
      <c r="G97" s="130"/>
      <c r="H97" s="131"/>
      <c r="I97" s="129"/>
      <c r="J97" s="129"/>
      <c r="K97" s="129"/>
      <c r="L97" s="131"/>
      <c r="M97" s="132"/>
      <c r="N97" s="132"/>
      <c r="O97" s="132"/>
      <c r="P97" s="129"/>
    </row>
    <row r="98" spans="1:16" ht="12">
      <c r="A98" s="127"/>
      <c r="B98" s="127"/>
      <c r="C98" s="128"/>
      <c r="D98" s="126"/>
      <c r="E98" s="126"/>
      <c r="F98" s="129"/>
      <c r="G98" s="130"/>
      <c r="H98" s="131"/>
      <c r="I98" s="129"/>
      <c r="J98" s="129"/>
      <c r="K98" s="129"/>
      <c r="L98" s="131"/>
      <c r="M98" s="132"/>
      <c r="N98" s="132"/>
      <c r="O98" s="132"/>
      <c r="P98" s="129"/>
    </row>
    <row r="99" spans="1:16" ht="12">
      <c r="A99" s="127"/>
      <c r="B99" s="127"/>
      <c r="C99" s="128"/>
      <c r="D99" s="126"/>
      <c r="E99" s="126"/>
      <c r="F99" s="129"/>
      <c r="G99" s="130"/>
      <c r="H99" s="131"/>
      <c r="I99" s="129"/>
      <c r="J99" s="129"/>
      <c r="K99" s="129"/>
      <c r="L99" s="131"/>
      <c r="M99" s="132"/>
      <c r="N99" s="132"/>
      <c r="O99" s="132"/>
      <c r="P99" s="129"/>
    </row>
    <row r="100" spans="1:16" ht="12">
      <c r="A100" s="127"/>
      <c r="B100" s="127"/>
      <c r="C100" s="128"/>
      <c r="D100" s="126"/>
      <c r="E100" s="126"/>
      <c r="F100" s="129"/>
      <c r="G100" s="130"/>
      <c r="H100" s="131"/>
      <c r="I100" s="129"/>
      <c r="J100" s="129"/>
      <c r="K100" s="129"/>
      <c r="L100" s="131"/>
      <c r="M100" s="132"/>
      <c r="N100" s="132"/>
      <c r="O100" s="132"/>
      <c r="P100" s="129"/>
    </row>
    <row r="101" spans="1:16" ht="12">
      <c r="A101" s="127"/>
      <c r="B101" s="127"/>
      <c r="C101" s="128"/>
      <c r="D101" s="126"/>
      <c r="E101" s="126"/>
      <c r="F101" s="129"/>
      <c r="G101" s="130"/>
      <c r="H101" s="131"/>
      <c r="I101" s="129"/>
      <c r="J101" s="129"/>
      <c r="K101" s="129"/>
      <c r="L101" s="131"/>
      <c r="M101" s="132"/>
      <c r="N101" s="132"/>
      <c r="O101" s="132"/>
      <c r="P101" s="129"/>
    </row>
    <row r="102" spans="1:16" ht="12">
      <c r="A102" s="127"/>
      <c r="B102" s="127"/>
      <c r="C102" s="128"/>
      <c r="D102" s="126"/>
      <c r="E102" s="126"/>
      <c r="F102" s="129"/>
      <c r="G102" s="130"/>
      <c r="H102" s="131"/>
      <c r="I102" s="129"/>
      <c r="J102" s="129"/>
      <c r="K102" s="129"/>
      <c r="L102" s="131"/>
      <c r="M102" s="132"/>
      <c r="N102" s="132"/>
      <c r="O102" s="132"/>
      <c r="P102" s="129"/>
    </row>
    <row r="103" spans="1:16" ht="12">
      <c r="A103" s="127"/>
      <c r="B103" s="127"/>
      <c r="C103" s="128"/>
      <c r="D103" s="126"/>
      <c r="E103" s="126"/>
      <c r="F103" s="129"/>
      <c r="G103" s="130"/>
      <c r="H103" s="131"/>
      <c r="I103" s="129"/>
      <c r="J103" s="129"/>
      <c r="K103" s="129"/>
      <c r="L103" s="131"/>
      <c r="M103" s="132"/>
      <c r="N103" s="132"/>
      <c r="O103" s="132"/>
      <c r="P103" s="129"/>
    </row>
    <row r="104" spans="1:16" ht="12">
      <c r="A104" s="127"/>
      <c r="B104" s="127"/>
      <c r="C104" s="128"/>
      <c r="D104" s="126"/>
      <c r="E104" s="126"/>
      <c r="F104" s="129"/>
      <c r="G104" s="130"/>
      <c r="H104" s="131"/>
      <c r="I104" s="129"/>
      <c r="J104" s="129"/>
      <c r="K104" s="129"/>
      <c r="L104" s="131"/>
      <c r="M104" s="132"/>
      <c r="N104" s="132"/>
      <c r="O104" s="132"/>
      <c r="P104" s="129"/>
    </row>
    <row r="105" spans="1:16" ht="12">
      <c r="A105" s="127"/>
      <c r="B105" s="127"/>
      <c r="C105" s="133"/>
      <c r="D105" s="125"/>
      <c r="E105" s="125"/>
      <c r="F105" s="134"/>
      <c r="G105" s="130"/>
      <c r="H105" s="135"/>
      <c r="I105" s="134"/>
      <c r="J105" s="129"/>
      <c r="K105" s="134"/>
      <c r="L105" s="135"/>
      <c r="M105" s="136"/>
      <c r="N105" s="136"/>
      <c r="O105" s="136"/>
      <c r="P105" s="134"/>
    </row>
    <row r="106" spans="1:16" ht="12">
      <c r="A106" s="127"/>
      <c r="B106" s="127"/>
      <c r="C106" s="128"/>
      <c r="D106" s="126"/>
      <c r="E106" s="126"/>
      <c r="F106" s="129"/>
      <c r="G106" s="130"/>
      <c r="H106" s="131"/>
      <c r="I106" s="129"/>
      <c r="J106" s="129"/>
      <c r="K106" s="129"/>
      <c r="L106" s="131"/>
      <c r="M106" s="132"/>
      <c r="N106" s="132"/>
      <c r="O106" s="132"/>
      <c r="P106" s="129"/>
    </row>
    <row r="107" spans="1:16" ht="12">
      <c r="A107" s="127"/>
      <c r="B107" s="127"/>
      <c r="C107" s="128"/>
      <c r="D107" s="126"/>
      <c r="E107" s="126"/>
      <c r="F107" s="129"/>
      <c r="G107" s="130"/>
      <c r="H107" s="131"/>
      <c r="I107" s="129"/>
      <c r="J107" s="129"/>
      <c r="K107" s="129"/>
      <c r="L107" s="131"/>
      <c r="M107" s="132"/>
      <c r="N107" s="132"/>
      <c r="O107" s="132"/>
      <c r="P107" s="129"/>
    </row>
    <row r="108" spans="1:16" ht="12">
      <c r="A108" s="127"/>
      <c r="B108" s="127"/>
      <c r="C108" s="133"/>
      <c r="D108" s="125"/>
      <c r="E108" s="125"/>
      <c r="F108" s="134"/>
      <c r="G108" s="130"/>
      <c r="H108" s="135"/>
      <c r="I108" s="134"/>
      <c r="J108" s="129"/>
      <c r="K108" s="134"/>
      <c r="L108" s="135"/>
      <c r="M108" s="136"/>
      <c r="N108" s="136"/>
      <c r="O108" s="136"/>
      <c r="P108" s="134"/>
    </row>
    <row r="109" spans="1:16" ht="12">
      <c r="A109" s="127"/>
      <c r="B109" s="127"/>
      <c r="C109" s="128"/>
      <c r="D109" s="126"/>
      <c r="E109" s="126"/>
      <c r="F109" s="129"/>
      <c r="G109" s="130"/>
      <c r="H109" s="131"/>
      <c r="I109" s="129"/>
      <c r="J109" s="129"/>
      <c r="K109" s="129"/>
      <c r="L109" s="131"/>
      <c r="M109" s="132"/>
      <c r="N109" s="132"/>
      <c r="O109" s="132"/>
      <c r="P109" s="129"/>
    </row>
    <row r="110" spans="1:16" ht="12">
      <c r="A110" s="127"/>
      <c r="B110" s="127"/>
      <c r="C110" s="128"/>
      <c r="D110" s="126"/>
      <c r="E110" s="126"/>
      <c r="F110" s="129"/>
      <c r="G110" s="130"/>
      <c r="H110" s="131"/>
      <c r="I110" s="129"/>
      <c r="J110" s="129"/>
      <c r="K110" s="129"/>
      <c r="L110" s="131"/>
      <c r="M110" s="132"/>
      <c r="N110" s="132"/>
      <c r="O110" s="132"/>
      <c r="P110" s="129"/>
    </row>
    <row r="111" spans="1:16" ht="12">
      <c r="A111" s="127"/>
      <c r="B111" s="127"/>
      <c r="C111" s="128"/>
      <c r="D111" s="126"/>
      <c r="E111" s="126"/>
      <c r="F111" s="129"/>
      <c r="G111" s="130"/>
      <c r="H111" s="131"/>
      <c r="I111" s="129"/>
      <c r="J111" s="129"/>
      <c r="K111" s="129"/>
      <c r="L111" s="131"/>
      <c r="M111" s="132"/>
      <c r="N111" s="132"/>
      <c r="O111" s="132"/>
      <c r="P111" s="129"/>
    </row>
    <row r="112" spans="1:16" s="61" customFormat="1" ht="12">
      <c r="A112" s="137"/>
      <c r="B112" s="137"/>
      <c r="C112" s="138"/>
      <c r="D112" s="130"/>
      <c r="E112" s="139"/>
      <c r="F112" s="140"/>
      <c r="G112" s="140"/>
      <c r="H112" s="140"/>
      <c r="I112" s="141"/>
      <c r="J112" s="140"/>
      <c r="K112" s="140"/>
      <c r="L112" s="141"/>
      <c r="M112" s="141"/>
      <c r="N112" s="141"/>
      <c r="O112" s="141"/>
      <c r="P112" s="142"/>
    </row>
    <row r="113" spans="1:16" s="30" customFormat="1" ht="12">
      <c r="A113" s="143"/>
      <c r="B113" s="143"/>
      <c r="C113" s="144"/>
      <c r="D113" s="145"/>
      <c r="E113" s="145"/>
      <c r="F113" s="146"/>
      <c r="G113" s="147"/>
      <c r="H113" s="147"/>
      <c r="I113" s="147"/>
      <c r="J113" s="147"/>
      <c r="K113" s="148"/>
      <c r="L113" s="149"/>
      <c r="M113" s="149"/>
      <c r="N113" s="149"/>
      <c r="O113" s="149"/>
      <c r="P113" s="149"/>
    </row>
    <row r="114" spans="1:16" ht="12">
      <c r="A114" s="126"/>
      <c r="B114" s="126"/>
      <c r="C114" s="128"/>
      <c r="D114" s="126"/>
      <c r="E114" s="126"/>
      <c r="F114" s="150"/>
      <c r="G114" s="151"/>
      <c r="H114" s="151"/>
      <c r="I114" s="151"/>
      <c r="J114" s="151"/>
      <c r="K114" s="151"/>
      <c r="L114" s="151"/>
      <c r="M114" s="151"/>
      <c r="N114" s="151"/>
      <c r="O114" s="151"/>
      <c r="P114" s="151"/>
    </row>
    <row r="115" spans="1:16" ht="12">
      <c r="A115" s="304"/>
      <c r="B115" s="304"/>
      <c r="C115" s="305"/>
      <c r="D115" s="305"/>
      <c r="E115" s="305"/>
      <c r="F115" s="305"/>
      <c r="G115" s="305"/>
      <c r="H115" s="56"/>
      <c r="I115" s="143"/>
      <c r="J115" s="152"/>
      <c r="K115" s="305"/>
      <c r="L115" s="305"/>
      <c r="M115" s="305"/>
      <c r="N115" s="305"/>
      <c r="O115" s="305"/>
      <c r="P115" s="305"/>
    </row>
    <row r="116" spans="1:16" ht="12">
      <c r="A116" s="143"/>
      <c r="B116" s="306"/>
      <c r="C116" s="306"/>
      <c r="D116" s="306"/>
      <c r="E116" s="306"/>
      <c r="F116" s="306"/>
      <c r="G116" s="306"/>
      <c r="H116" s="154"/>
      <c r="I116" s="143"/>
      <c r="J116" s="143"/>
      <c r="K116" s="306"/>
      <c r="L116" s="306"/>
      <c r="M116" s="306"/>
      <c r="N116" s="306"/>
      <c r="O116" s="306"/>
      <c r="P116" s="306"/>
    </row>
    <row r="117" spans="1:16" ht="12">
      <c r="A117" s="143"/>
      <c r="B117" s="155"/>
      <c r="C117" s="156"/>
      <c r="D117" s="145"/>
      <c r="E117" s="145"/>
      <c r="F117" s="146"/>
      <c r="G117" s="143"/>
      <c r="H117" s="143"/>
      <c r="I117" s="143"/>
      <c r="J117" s="155"/>
      <c r="K117" s="143"/>
      <c r="L117" s="143"/>
      <c r="M117" s="143"/>
      <c r="N117" s="143"/>
      <c r="O117" s="143"/>
      <c r="P117" s="143"/>
    </row>
    <row r="118" spans="1:2" ht="12">
      <c r="A118" s="52"/>
      <c r="B118" s="52"/>
    </row>
    <row r="119" spans="1:2" ht="12">
      <c r="A119" s="52"/>
      <c r="B119" s="52"/>
    </row>
    <row r="120" spans="1:2" ht="12">
      <c r="A120" s="52"/>
      <c r="B120" s="52"/>
    </row>
    <row r="121" spans="1:2" ht="12">
      <c r="A121" s="52"/>
      <c r="B121" s="52"/>
    </row>
  </sheetData>
  <sheetProtection selectLockedCells="1" selectUnlockedCells="1"/>
  <mergeCells count="20">
    <mergeCell ref="A1:P1"/>
    <mergeCell ref="A2:P2"/>
    <mergeCell ref="L7:N7"/>
    <mergeCell ref="A10:A11"/>
    <mergeCell ref="B10:B11"/>
    <mergeCell ref="C10:C11"/>
    <mergeCell ref="D10:D11"/>
    <mergeCell ref="E10:E11"/>
    <mergeCell ref="F10:K10"/>
    <mergeCell ref="L10:P10"/>
    <mergeCell ref="A115:B115"/>
    <mergeCell ref="C115:G115"/>
    <mergeCell ref="K115:P115"/>
    <mergeCell ref="B116:G116"/>
    <mergeCell ref="K116:P116"/>
    <mergeCell ref="A89:B89"/>
    <mergeCell ref="C89:G89"/>
    <mergeCell ref="K89:P89"/>
    <mergeCell ref="B90:G90"/>
    <mergeCell ref="K90:P90"/>
  </mergeCells>
  <conditionalFormatting sqref="C20:C75">
    <cfRule type="expression" priority="8" dxfId="0" stopIfTrue="1">
      <formula>#REF!</formula>
    </cfRule>
  </conditionalFormatting>
  <conditionalFormatting sqref="C20:C75">
    <cfRule type="expression" priority="7" dxfId="0" stopIfTrue="1">
      <formula>#REF!</formula>
    </cfRule>
  </conditionalFormatting>
  <conditionalFormatting sqref="C18 C14:C16">
    <cfRule type="expression" priority="6" dxfId="0" stopIfTrue="1">
      <formula>#REF!</formula>
    </cfRule>
  </conditionalFormatting>
  <conditionalFormatting sqref="C18 C14:C16">
    <cfRule type="expression" priority="5" dxfId="0" stopIfTrue="1">
      <formula>#REF!</formula>
    </cfRule>
  </conditionalFormatting>
  <conditionalFormatting sqref="C17">
    <cfRule type="expression" priority="4" dxfId="0" stopIfTrue="1">
      <formula>#REF!</formula>
    </cfRule>
  </conditionalFormatting>
  <conditionalFormatting sqref="C17">
    <cfRule type="expression" priority="3" dxfId="0" stopIfTrue="1">
      <formula>#REF!</formula>
    </cfRule>
  </conditionalFormatting>
  <conditionalFormatting sqref="C76:C85">
    <cfRule type="expression" priority="2" dxfId="0" stopIfTrue="1">
      <formula>#REF!</formula>
    </cfRule>
  </conditionalFormatting>
  <conditionalFormatting sqref="C76:C85">
    <cfRule type="expression" priority="1" dxfId="0" stopIfTrue="1">
      <formula>#REF!</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90" r:id="rId1"/>
  <headerFooter scaleWithDoc="0" alignWithMargins="0">
    <oddFooter>&amp;C&amp;P</oddFooter>
  </headerFooter>
  <rowBreaks count="1" manualBreakCount="1">
    <brk id="72"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Birojs - 4</dc:creator>
  <cp:keywords/>
  <dc:description/>
  <cp:lastModifiedBy>Ingrīda Purmale</cp:lastModifiedBy>
  <cp:lastPrinted>2018-03-20T23:07:58Z</cp:lastPrinted>
  <dcterms:created xsi:type="dcterms:W3CDTF">1996-10-14T23:33:28Z</dcterms:created>
  <dcterms:modified xsi:type="dcterms:W3CDTF">2018-12-12T10:15:17Z</dcterms:modified>
  <cp:category/>
  <cp:version/>
  <cp:contentType/>
  <cp:contentStatus/>
</cp:coreProperties>
</file>